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3452" windowHeight="54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215" i="1" l="1"/>
  <c r="K222" i="1" s="1"/>
  <c r="K221" i="1" s="1"/>
  <c r="J215" i="1"/>
  <c r="J222" i="1" s="1"/>
  <c r="J221" i="1" s="1"/>
  <c r="I215" i="1"/>
  <c r="I222" i="1" s="1"/>
  <c r="I221" i="1" s="1"/>
  <c r="H215" i="1"/>
  <c r="H222" i="1" s="1"/>
  <c r="H221" i="1" s="1"/>
  <c r="G215" i="1"/>
  <c r="G222" i="1" s="1"/>
  <c r="G221" i="1" s="1"/>
  <c r="F215" i="1"/>
  <c r="F222" i="1" s="1"/>
  <c r="F221" i="1" s="1"/>
  <c r="E215" i="1"/>
  <c r="E222" i="1" s="1"/>
  <c r="E221" i="1" s="1"/>
  <c r="K214" i="1"/>
  <c r="J214" i="1"/>
  <c r="I214" i="1"/>
  <c r="H214" i="1"/>
  <c r="G214" i="1"/>
  <c r="F214" i="1"/>
  <c r="E214" i="1"/>
  <c r="D211" i="1"/>
  <c r="D215" i="1" s="1"/>
  <c r="K210" i="1"/>
  <c r="J210" i="1"/>
  <c r="I210" i="1"/>
  <c r="H210" i="1"/>
  <c r="G210" i="1"/>
  <c r="F210" i="1"/>
  <c r="E210" i="1"/>
  <c r="D210" i="1"/>
  <c r="D209" i="1"/>
  <c r="K208" i="1"/>
  <c r="J208" i="1"/>
  <c r="I208" i="1"/>
  <c r="H208" i="1"/>
  <c r="G208" i="1"/>
  <c r="F208" i="1"/>
  <c r="E208" i="1"/>
  <c r="D208" i="1"/>
  <c r="K206" i="1"/>
  <c r="K225" i="1" s="1"/>
  <c r="K218" i="1" s="1"/>
  <c r="J206" i="1"/>
  <c r="J225" i="1" s="1"/>
  <c r="J218" i="1" s="1"/>
  <c r="I206" i="1"/>
  <c r="I225" i="1" s="1"/>
  <c r="I218" i="1" s="1"/>
  <c r="H206" i="1"/>
  <c r="H225" i="1" s="1"/>
  <c r="H218" i="1" s="1"/>
  <c r="G206" i="1"/>
  <c r="G225" i="1" s="1"/>
  <c r="G218" i="1" s="1"/>
  <c r="F206" i="1"/>
  <c r="F225" i="1" s="1"/>
  <c r="F218" i="1" s="1"/>
  <c r="E206" i="1"/>
  <c r="E225" i="1" s="1"/>
  <c r="E218" i="1" s="1"/>
  <c r="K205" i="1"/>
  <c r="J205" i="1"/>
  <c r="I205" i="1"/>
  <c r="H205" i="1"/>
  <c r="G205" i="1"/>
  <c r="F205" i="1"/>
  <c r="E205" i="1"/>
  <c r="D204" i="1"/>
  <c r="D206" i="1" s="1"/>
  <c r="K203" i="1"/>
  <c r="J203" i="1"/>
  <c r="I203" i="1"/>
  <c r="H203" i="1"/>
  <c r="G203" i="1"/>
  <c r="F203" i="1"/>
  <c r="E203" i="1"/>
  <c r="D203" i="1"/>
  <c r="K201" i="1"/>
  <c r="K224" i="1" s="1"/>
  <c r="K223" i="1" s="1"/>
  <c r="J201" i="1"/>
  <c r="J224" i="1" s="1"/>
  <c r="J223" i="1" s="1"/>
  <c r="I201" i="1"/>
  <c r="I224" i="1" s="1"/>
  <c r="I223" i="1" s="1"/>
  <c r="H201" i="1"/>
  <c r="H224" i="1" s="1"/>
  <c r="H223" i="1" s="1"/>
  <c r="G201" i="1"/>
  <c r="G224" i="1" s="1"/>
  <c r="G223" i="1" s="1"/>
  <c r="F201" i="1"/>
  <c r="F224" i="1" s="1"/>
  <c r="F223" i="1" s="1"/>
  <c r="E201" i="1"/>
  <c r="E224" i="1" s="1"/>
  <c r="E223" i="1" s="1"/>
  <c r="K200" i="1"/>
  <c r="J200" i="1"/>
  <c r="I200" i="1"/>
  <c r="H200" i="1"/>
  <c r="G200" i="1"/>
  <c r="F200" i="1"/>
  <c r="E200" i="1"/>
  <c r="D199" i="1"/>
  <c r="K198" i="1"/>
  <c r="J198" i="1"/>
  <c r="I198" i="1"/>
  <c r="H198" i="1"/>
  <c r="G198" i="1"/>
  <c r="F198" i="1"/>
  <c r="E198" i="1"/>
  <c r="D198" i="1"/>
  <c r="D197" i="1"/>
  <c r="K196" i="1"/>
  <c r="J196" i="1"/>
  <c r="I196" i="1"/>
  <c r="H196" i="1"/>
  <c r="G196" i="1"/>
  <c r="F196" i="1"/>
  <c r="E196" i="1"/>
  <c r="D196" i="1"/>
  <c r="D195" i="1"/>
  <c r="K194" i="1"/>
  <c r="J194" i="1"/>
  <c r="I194" i="1"/>
  <c r="H194" i="1"/>
  <c r="G194" i="1"/>
  <c r="F194" i="1"/>
  <c r="E194" i="1"/>
  <c r="D194" i="1"/>
  <c r="D193" i="1"/>
  <c r="K192" i="1"/>
  <c r="J192" i="1"/>
  <c r="I192" i="1"/>
  <c r="H192" i="1"/>
  <c r="G192" i="1"/>
  <c r="F192" i="1"/>
  <c r="E192" i="1"/>
  <c r="D192" i="1"/>
  <c r="D188" i="1"/>
  <c r="J187" i="1"/>
  <c r="I187" i="1"/>
  <c r="H187" i="1"/>
  <c r="G187" i="1"/>
  <c r="F187" i="1"/>
  <c r="E187" i="1"/>
  <c r="D187" i="1"/>
  <c r="D186" i="1"/>
  <c r="J185" i="1"/>
  <c r="I185" i="1"/>
  <c r="H185" i="1"/>
  <c r="G185" i="1"/>
  <c r="F185" i="1"/>
  <c r="E185" i="1"/>
  <c r="D185" i="1"/>
  <c r="D184" i="1"/>
  <c r="J183" i="1"/>
  <c r="I183" i="1"/>
  <c r="H183" i="1"/>
  <c r="G183" i="1"/>
  <c r="F183" i="1"/>
  <c r="E183" i="1"/>
  <c r="D183" i="1"/>
  <c r="D182" i="1"/>
  <c r="J181" i="1"/>
  <c r="I181" i="1"/>
  <c r="H181" i="1"/>
  <c r="G181" i="1"/>
  <c r="F181" i="1"/>
  <c r="E181" i="1"/>
  <c r="D181" i="1"/>
  <c r="D180" i="1"/>
  <c r="J179" i="1"/>
  <c r="I179" i="1"/>
  <c r="H179" i="1"/>
  <c r="G179" i="1"/>
  <c r="F179" i="1"/>
  <c r="E179" i="1"/>
  <c r="D179" i="1"/>
  <c r="D178" i="1"/>
  <c r="J177" i="1"/>
  <c r="I177" i="1"/>
  <c r="H177" i="1"/>
  <c r="G177" i="1"/>
  <c r="F177" i="1"/>
  <c r="E177" i="1"/>
  <c r="D177" i="1"/>
  <c r="D176" i="1"/>
  <c r="J175" i="1"/>
  <c r="I175" i="1"/>
  <c r="H175" i="1"/>
  <c r="G175" i="1"/>
  <c r="F175" i="1"/>
  <c r="E175" i="1"/>
  <c r="D175" i="1"/>
  <c r="D174" i="1"/>
  <c r="J173" i="1"/>
  <c r="I173" i="1"/>
  <c r="H173" i="1"/>
  <c r="G173" i="1"/>
  <c r="F173" i="1"/>
  <c r="E173" i="1"/>
  <c r="D173" i="1"/>
  <c r="D172" i="1"/>
  <c r="J171" i="1"/>
  <c r="I171" i="1"/>
  <c r="H171" i="1"/>
  <c r="G171" i="1"/>
  <c r="F171" i="1"/>
  <c r="E171" i="1"/>
  <c r="D171" i="1"/>
  <c r="D170" i="1"/>
  <c r="J169" i="1"/>
  <c r="I169" i="1"/>
  <c r="H169" i="1"/>
  <c r="G169" i="1"/>
  <c r="F169" i="1"/>
  <c r="E169" i="1"/>
  <c r="D169" i="1"/>
  <c r="D168" i="1"/>
  <c r="K167" i="1"/>
  <c r="J167" i="1"/>
  <c r="I167" i="1"/>
  <c r="H167" i="1"/>
  <c r="G167" i="1"/>
  <c r="F167" i="1"/>
  <c r="E167" i="1"/>
  <c r="D167" i="1"/>
  <c r="D166" i="1"/>
  <c r="J165" i="1"/>
  <c r="I165" i="1"/>
  <c r="H165" i="1"/>
  <c r="G165" i="1"/>
  <c r="F165" i="1"/>
  <c r="E165" i="1"/>
  <c r="D165" i="1"/>
  <c r="D164" i="1"/>
  <c r="J163" i="1"/>
  <c r="I163" i="1"/>
  <c r="H163" i="1"/>
  <c r="G163" i="1"/>
  <c r="F163" i="1"/>
  <c r="E163" i="1"/>
  <c r="D163" i="1"/>
  <c r="D162" i="1"/>
  <c r="J161" i="1"/>
  <c r="I161" i="1"/>
  <c r="H161" i="1"/>
  <c r="G161" i="1"/>
  <c r="F161" i="1"/>
  <c r="E161" i="1"/>
  <c r="D161" i="1"/>
  <c r="D160" i="1"/>
  <c r="J159" i="1"/>
  <c r="I159" i="1"/>
  <c r="H159" i="1"/>
  <c r="G159" i="1"/>
  <c r="F159" i="1"/>
  <c r="E159" i="1"/>
  <c r="D159" i="1"/>
  <c r="D158" i="1"/>
  <c r="J157" i="1"/>
  <c r="I157" i="1"/>
  <c r="H157" i="1"/>
  <c r="G157" i="1"/>
  <c r="F157" i="1"/>
  <c r="E157" i="1"/>
  <c r="D157" i="1"/>
  <c r="D156" i="1"/>
  <c r="J155" i="1"/>
  <c r="I155" i="1"/>
  <c r="H155" i="1"/>
  <c r="G155" i="1"/>
  <c r="F155" i="1"/>
  <c r="E155" i="1"/>
  <c r="D155" i="1"/>
  <c r="D154" i="1"/>
  <c r="J153" i="1"/>
  <c r="I153" i="1"/>
  <c r="H153" i="1"/>
  <c r="G153" i="1"/>
  <c r="F153" i="1"/>
  <c r="E153" i="1"/>
  <c r="D153" i="1"/>
  <c r="D152" i="1"/>
  <c r="J151" i="1"/>
  <c r="I151" i="1"/>
  <c r="H151" i="1"/>
  <c r="G151" i="1"/>
  <c r="F151" i="1"/>
  <c r="E151" i="1"/>
  <c r="D151" i="1"/>
  <c r="D150" i="1"/>
  <c r="J149" i="1"/>
  <c r="I149" i="1"/>
  <c r="H149" i="1"/>
  <c r="G149" i="1"/>
  <c r="F149" i="1"/>
  <c r="E149" i="1"/>
  <c r="D149" i="1"/>
  <c r="D148" i="1"/>
  <c r="J147" i="1"/>
  <c r="I147" i="1"/>
  <c r="H147" i="1"/>
  <c r="G147" i="1"/>
  <c r="F147" i="1"/>
  <c r="E147" i="1"/>
  <c r="D147" i="1"/>
  <c r="D146" i="1"/>
  <c r="J145" i="1"/>
  <c r="I145" i="1"/>
  <c r="H145" i="1"/>
  <c r="G145" i="1"/>
  <c r="F145" i="1"/>
  <c r="E145" i="1"/>
  <c r="D145" i="1"/>
  <c r="D144" i="1"/>
  <c r="J143" i="1"/>
  <c r="I143" i="1"/>
  <c r="H143" i="1"/>
  <c r="G143" i="1"/>
  <c r="F143" i="1"/>
  <c r="E143" i="1"/>
  <c r="D143" i="1"/>
  <c r="D142" i="1"/>
  <c r="J141" i="1"/>
  <c r="I141" i="1"/>
  <c r="H141" i="1"/>
  <c r="G141" i="1"/>
  <c r="F141" i="1"/>
  <c r="E141" i="1"/>
  <c r="D141" i="1"/>
  <c r="D140" i="1"/>
  <c r="J139" i="1"/>
  <c r="I139" i="1"/>
  <c r="H139" i="1"/>
  <c r="G139" i="1"/>
  <c r="F139" i="1"/>
  <c r="E139" i="1"/>
  <c r="D139" i="1"/>
  <c r="D138" i="1"/>
  <c r="J137" i="1"/>
  <c r="I137" i="1"/>
  <c r="H137" i="1"/>
  <c r="G137" i="1"/>
  <c r="F137" i="1"/>
  <c r="E137" i="1"/>
  <c r="D137" i="1"/>
  <c r="D136" i="1"/>
  <c r="J135" i="1"/>
  <c r="I135" i="1"/>
  <c r="H135" i="1"/>
  <c r="G135" i="1"/>
  <c r="F135" i="1"/>
  <c r="E135" i="1"/>
  <c r="D135" i="1"/>
  <c r="D134" i="1"/>
  <c r="J133" i="1"/>
  <c r="I133" i="1"/>
  <c r="H133" i="1"/>
  <c r="G133" i="1"/>
  <c r="F133" i="1"/>
  <c r="E133" i="1"/>
  <c r="D133" i="1"/>
  <c r="D132" i="1"/>
  <c r="J131" i="1"/>
  <c r="I131" i="1"/>
  <c r="H131" i="1"/>
  <c r="G131" i="1"/>
  <c r="F131" i="1"/>
  <c r="E131" i="1"/>
  <c r="D131" i="1"/>
  <c r="D130" i="1"/>
  <c r="J129" i="1"/>
  <c r="I129" i="1"/>
  <c r="H129" i="1"/>
  <c r="G129" i="1"/>
  <c r="F129" i="1"/>
  <c r="E129" i="1"/>
  <c r="D129" i="1"/>
  <c r="D128" i="1"/>
  <c r="J127" i="1"/>
  <c r="I127" i="1"/>
  <c r="H127" i="1"/>
  <c r="G127" i="1"/>
  <c r="F127" i="1"/>
  <c r="E127" i="1"/>
  <c r="D127" i="1"/>
  <c r="D126" i="1"/>
  <c r="J125" i="1"/>
  <c r="I125" i="1"/>
  <c r="H125" i="1"/>
  <c r="G125" i="1"/>
  <c r="F125" i="1"/>
  <c r="E125" i="1"/>
  <c r="D125" i="1"/>
  <c r="D124" i="1"/>
  <c r="J123" i="1"/>
  <c r="I123" i="1"/>
  <c r="H123" i="1"/>
  <c r="G123" i="1"/>
  <c r="F123" i="1"/>
  <c r="E123" i="1"/>
  <c r="D123" i="1"/>
  <c r="D122" i="1"/>
  <c r="J121" i="1"/>
  <c r="I121" i="1"/>
  <c r="H121" i="1"/>
  <c r="G121" i="1"/>
  <c r="F121" i="1"/>
  <c r="E121" i="1"/>
  <c r="D121" i="1"/>
  <c r="D120" i="1"/>
  <c r="K119" i="1"/>
  <c r="J119" i="1"/>
  <c r="I119" i="1"/>
  <c r="H119" i="1"/>
  <c r="G119" i="1"/>
  <c r="F119" i="1"/>
  <c r="E119" i="1"/>
  <c r="D119" i="1"/>
  <c r="D118" i="1"/>
  <c r="K117" i="1"/>
  <c r="J117" i="1"/>
  <c r="I117" i="1"/>
  <c r="H117" i="1"/>
  <c r="G117" i="1"/>
  <c r="F117" i="1"/>
  <c r="E117" i="1"/>
  <c r="D117" i="1"/>
  <c r="D116" i="1"/>
  <c r="K115" i="1"/>
  <c r="J115" i="1"/>
  <c r="I115" i="1"/>
  <c r="H115" i="1"/>
  <c r="G115" i="1"/>
  <c r="F115" i="1"/>
  <c r="E115" i="1"/>
  <c r="D115" i="1"/>
  <c r="D114" i="1"/>
  <c r="K113" i="1"/>
  <c r="J113" i="1"/>
  <c r="I113" i="1"/>
  <c r="H113" i="1"/>
  <c r="G113" i="1"/>
  <c r="F113" i="1"/>
  <c r="E113" i="1"/>
  <c r="D113" i="1"/>
  <c r="D112" i="1"/>
  <c r="K111" i="1"/>
  <c r="J111" i="1"/>
  <c r="I111" i="1"/>
  <c r="H111" i="1"/>
  <c r="G111" i="1"/>
  <c r="F111" i="1"/>
  <c r="E111" i="1"/>
  <c r="D111" i="1"/>
  <c r="D110" i="1"/>
  <c r="K109" i="1"/>
  <c r="J109" i="1"/>
  <c r="I109" i="1"/>
  <c r="H109" i="1"/>
  <c r="G109" i="1"/>
  <c r="F109" i="1"/>
  <c r="E109" i="1"/>
  <c r="D109" i="1"/>
  <c r="D108" i="1"/>
  <c r="K107" i="1"/>
  <c r="J107" i="1"/>
  <c r="I107" i="1"/>
  <c r="H107" i="1"/>
  <c r="G107" i="1"/>
  <c r="F107" i="1"/>
  <c r="E107" i="1"/>
  <c r="D107" i="1"/>
  <c r="D106" i="1"/>
  <c r="K105" i="1"/>
  <c r="J105" i="1"/>
  <c r="I105" i="1"/>
  <c r="H105" i="1"/>
  <c r="G105" i="1"/>
  <c r="F105" i="1"/>
  <c r="E105" i="1"/>
  <c r="D105" i="1"/>
  <c r="D104" i="1"/>
  <c r="K103" i="1"/>
  <c r="J103" i="1"/>
  <c r="I103" i="1"/>
  <c r="H103" i="1"/>
  <c r="G103" i="1"/>
  <c r="F103" i="1"/>
  <c r="E103" i="1"/>
  <c r="D103" i="1"/>
  <c r="D102" i="1"/>
  <c r="K101" i="1"/>
  <c r="J101" i="1"/>
  <c r="I101" i="1"/>
  <c r="H101" i="1"/>
  <c r="G101" i="1"/>
  <c r="F101" i="1"/>
  <c r="E101" i="1"/>
  <c r="D101" i="1"/>
  <c r="D100" i="1"/>
  <c r="K99" i="1"/>
  <c r="J99" i="1"/>
  <c r="I99" i="1"/>
  <c r="H99" i="1"/>
  <c r="G99" i="1"/>
  <c r="F99" i="1"/>
  <c r="E99" i="1"/>
  <c r="D99" i="1"/>
  <c r="K98" i="1"/>
  <c r="K190" i="1" s="1"/>
  <c r="J98" i="1"/>
  <c r="J190" i="1" s="1"/>
  <c r="I98" i="1"/>
  <c r="I190" i="1" s="1"/>
  <c r="H98" i="1"/>
  <c r="H190" i="1" s="1"/>
  <c r="G98" i="1"/>
  <c r="G190" i="1" s="1"/>
  <c r="F98" i="1"/>
  <c r="F190" i="1" s="1"/>
  <c r="E98" i="1"/>
  <c r="E190" i="1" s="1"/>
  <c r="D98" i="1"/>
  <c r="D190" i="1" s="1"/>
  <c r="T97" i="1"/>
  <c r="S97" i="1"/>
  <c r="R97" i="1"/>
  <c r="Q97" i="1"/>
  <c r="P97" i="1"/>
  <c r="O97" i="1"/>
  <c r="N97" i="1"/>
  <c r="K97" i="1"/>
  <c r="J97" i="1"/>
  <c r="I97" i="1"/>
  <c r="H97" i="1"/>
  <c r="G97" i="1"/>
  <c r="F97" i="1"/>
  <c r="E97" i="1"/>
  <c r="D97" i="1"/>
  <c r="D96" i="1"/>
  <c r="J95" i="1"/>
  <c r="I95" i="1"/>
  <c r="H95" i="1"/>
  <c r="G95" i="1"/>
  <c r="F95" i="1"/>
  <c r="E95" i="1"/>
  <c r="D95" i="1"/>
  <c r="D94" i="1"/>
  <c r="J93" i="1"/>
  <c r="I93" i="1"/>
  <c r="H93" i="1"/>
  <c r="G93" i="1"/>
  <c r="F93" i="1"/>
  <c r="E93" i="1"/>
  <c r="D93" i="1"/>
  <c r="D92" i="1"/>
  <c r="J91" i="1"/>
  <c r="I91" i="1"/>
  <c r="H91" i="1"/>
  <c r="G91" i="1"/>
  <c r="F91" i="1"/>
  <c r="E91" i="1"/>
  <c r="D91" i="1"/>
  <c r="D90" i="1"/>
  <c r="J89" i="1"/>
  <c r="I89" i="1"/>
  <c r="H89" i="1"/>
  <c r="G89" i="1"/>
  <c r="F89" i="1"/>
  <c r="E89" i="1"/>
  <c r="D89" i="1"/>
  <c r="D88" i="1"/>
  <c r="J87" i="1"/>
  <c r="I87" i="1"/>
  <c r="H87" i="1"/>
  <c r="G87" i="1"/>
  <c r="F87" i="1"/>
  <c r="E87" i="1"/>
  <c r="D87" i="1"/>
  <c r="D86" i="1"/>
  <c r="J85" i="1"/>
  <c r="I85" i="1"/>
  <c r="H85" i="1"/>
  <c r="G85" i="1"/>
  <c r="F85" i="1"/>
  <c r="E85" i="1"/>
  <c r="D85" i="1"/>
  <c r="D84" i="1"/>
  <c r="J83" i="1"/>
  <c r="I83" i="1"/>
  <c r="H83" i="1"/>
  <c r="G83" i="1"/>
  <c r="F83" i="1"/>
  <c r="E83" i="1"/>
  <c r="D83" i="1"/>
  <c r="D82" i="1"/>
  <c r="J81" i="1"/>
  <c r="I81" i="1"/>
  <c r="H81" i="1"/>
  <c r="G81" i="1"/>
  <c r="F81" i="1"/>
  <c r="E81" i="1"/>
  <c r="D81" i="1"/>
  <c r="D80" i="1"/>
  <c r="J79" i="1"/>
  <c r="I79" i="1"/>
  <c r="H79" i="1"/>
  <c r="G79" i="1"/>
  <c r="F79" i="1"/>
  <c r="E79" i="1"/>
  <c r="D79" i="1"/>
  <c r="D78" i="1"/>
  <c r="J77" i="1"/>
  <c r="I77" i="1"/>
  <c r="H77" i="1"/>
  <c r="G77" i="1"/>
  <c r="F77" i="1"/>
  <c r="E77" i="1"/>
  <c r="D77" i="1"/>
  <c r="D76" i="1"/>
  <c r="J75" i="1"/>
  <c r="I75" i="1"/>
  <c r="H75" i="1"/>
  <c r="G75" i="1"/>
  <c r="F75" i="1"/>
  <c r="E75" i="1"/>
  <c r="D75" i="1"/>
  <c r="D74" i="1"/>
  <c r="J73" i="1"/>
  <c r="I73" i="1"/>
  <c r="H73" i="1"/>
  <c r="G73" i="1"/>
  <c r="F73" i="1"/>
  <c r="E73" i="1"/>
  <c r="D73" i="1"/>
  <c r="D72" i="1"/>
  <c r="J71" i="1"/>
  <c r="I71" i="1"/>
  <c r="H71" i="1"/>
  <c r="G71" i="1"/>
  <c r="F71" i="1"/>
  <c r="E71" i="1"/>
  <c r="D71" i="1"/>
  <c r="D70" i="1"/>
  <c r="J69" i="1"/>
  <c r="I69" i="1"/>
  <c r="H69" i="1"/>
  <c r="G69" i="1"/>
  <c r="F69" i="1"/>
  <c r="E69" i="1"/>
  <c r="D69" i="1"/>
  <c r="D68" i="1"/>
  <c r="J67" i="1"/>
  <c r="I67" i="1"/>
  <c r="H67" i="1"/>
  <c r="G67" i="1"/>
  <c r="F67" i="1"/>
  <c r="E67" i="1"/>
  <c r="D67" i="1"/>
  <c r="D66" i="1"/>
  <c r="J65" i="1"/>
  <c r="I65" i="1"/>
  <c r="H65" i="1"/>
  <c r="G65" i="1"/>
  <c r="F65" i="1"/>
  <c r="E65" i="1"/>
  <c r="D65" i="1"/>
  <c r="D64" i="1"/>
  <c r="J63" i="1"/>
  <c r="I63" i="1"/>
  <c r="H63" i="1"/>
  <c r="G63" i="1"/>
  <c r="F63" i="1"/>
  <c r="E63" i="1"/>
  <c r="D63" i="1"/>
  <c r="D62" i="1"/>
  <c r="J61" i="1"/>
  <c r="I61" i="1"/>
  <c r="H61" i="1"/>
  <c r="G61" i="1"/>
  <c r="F61" i="1"/>
  <c r="E61" i="1"/>
  <c r="D61" i="1"/>
  <c r="D60" i="1"/>
  <c r="J59" i="1"/>
  <c r="I59" i="1"/>
  <c r="H59" i="1"/>
  <c r="G59" i="1"/>
  <c r="F59" i="1"/>
  <c r="E59" i="1"/>
  <c r="D59" i="1"/>
  <c r="D58" i="1"/>
  <c r="J57" i="1"/>
  <c r="I57" i="1"/>
  <c r="H57" i="1"/>
  <c r="G57" i="1"/>
  <c r="F57" i="1"/>
  <c r="E57" i="1"/>
  <c r="D57" i="1"/>
  <c r="D56" i="1"/>
  <c r="J55" i="1"/>
  <c r="I55" i="1"/>
  <c r="H55" i="1"/>
  <c r="G55" i="1"/>
  <c r="F55" i="1"/>
  <c r="E55" i="1"/>
  <c r="D55" i="1"/>
  <c r="D54" i="1"/>
  <c r="J53" i="1"/>
  <c r="I53" i="1"/>
  <c r="H53" i="1"/>
  <c r="G53" i="1"/>
  <c r="F53" i="1"/>
  <c r="E53" i="1"/>
  <c r="D53" i="1"/>
  <c r="D52" i="1"/>
  <c r="J51" i="1"/>
  <c r="I51" i="1"/>
  <c r="H51" i="1"/>
  <c r="G51" i="1"/>
  <c r="F51" i="1"/>
  <c r="E51" i="1"/>
  <c r="D51" i="1"/>
  <c r="D50" i="1"/>
  <c r="J49" i="1"/>
  <c r="I49" i="1"/>
  <c r="H49" i="1"/>
  <c r="G49" i="1"/>
  <c r="F49" i="1"/>
  <c r="E49" i="1"/>
  <c r="D49" i="1"/>
  <c r="D48" i="1"/>
  <c r="J47" i="1"/>
  <c r="I47" i="1"/>
  <c r="H47" i="1"/>
  <c r="G47" i="1"/>
  <c r="F47" i="1"/>
  <c r="E47" i="1"/>
  <c r="D47" i="1"/>
  <c r="D46" i="1"/>
  <c r="J45" i="1"/>
  <c r="I45" i="1"/>
  <c r="H45" i="1"/>
  <c r="G45" i="1"/>
  <c r="F45" i="1"/>
  <c r="E45" i="1"/>
  <c r="D45" i="1"/>
  <c r="D44" i="1"/>
  <c r="J43" i="1"/>
  <c r="I43" i="1"/>
  <c r="H43" i="1"/>
  <c r="G43" i="1"/>
  <c r="F43" i="1"/>
  <c r="E43" i="1"/>
  <c r="D43" i="1"/>
  <c r="D42" i="1"/>
  <c r="J41" i="1"/>
  <c r="I41" i="1"/>
  <c r="H41" i="1"/>
  <c r="G41" i="1"/>
  <c r="F41" i="1"/>
  <c r="E41" i="1"/>
  <c r="D41" i="1"/>
  <c r="D40" i="1"/>
  <c r="J39" i="1"/>
  <c r="I39" i="1"/>
  <c r="H39" i="1"/>
  <c r="G39" i="1"/>
  <c r="F39" i="1"/>
  <c r="E39" i="1"/>
  <c r="D39" i="1"/>
  <c r="D38" i="1"/>
  <c r="J37" i="1"/>
  <c r="I37" i="1"/>
  <c r="H37" i="1"/>
  <c r="G37" i="1"/>
  <c r="F37" i="1"/>
  <c r="E37" i="1"/>
  <c r="D37" i="1"/>
  <c r="D36" i="1"/>
  <c r="J35" i="1"/>
  <c r="I35" i="1"/>
  <c r="H35" i="1"/>
  <c r="G35" i="1"/>
  <c r="F35" i="1"/>
  <c r="E35" i="1"/>
  <c r="D35" i="1"/>
  <c r="D34" i="1"/>
  <c r="J33" i="1"/>
  <c r="I33" i="1"/>
  <c r="H33" i="1"/>
  <c r="G33" i="1"/>
  <c r="F33" i="1"/>
  <c r="E33" i="1"/>
  <c r="D33" i="1"/>
  <c r="D32" i="1"/>
  <c r="J31" i="1"/>
  <c r="I31" i="1"/>
  <c r="H31" i="1"/>
  <c r="G31" i="1"/>
  <c r="F31" i="1"/>
  <c r="E31" i="1"/>
  <c r="D31" i="1"/>
  <c r="D30" i="1"/>
  <c r="J29" i="1"/>
  <c r="I29" i="1"/>
  <c r="H29" i="1"/>
  <c r="G29" i="1"/>
  <c r="F29" i="1"/>
  <c r="E29" i="1"/>
  <c r="D29" i="1"/>
  <c r="D28" i="1"/>
  <c r="J27" i="1"/>
  <c r="I27" i="1"/>
  <c r="H27" i="1"/>
  <c r="G27" i="1"/>
  <c r="F27" i="1"/>
  <c r="E27" i="1"/>
  <c r="D27" i="1"/>
  <c r="D26" i="1"/>
  <c r="J25" i="1"/>
  <c r="I25" i="1"/>
  <c r="H25" i="1"/>
  <c r="G25" i="1"/>
  <c r="F25" i="1"/>
  <c r="E25" i="1"/>
  <c r="D25" i="1"/>
  <c r="K24" i="1"/>
  <c r="J24" i="1"/>
  <c r="I24" i="1"/>
  <c r="H24" i="1"/>
  <c r="G24" i="1"/>
  <c r="F24" i="1"/>
  <c r="E24" i="1"/>
  <c r="D24" i="1"/>
  <c r="T23" i="1"/>
  <c r="S23" i="1"/>
  <c r="R23" i="1"/>
  <c r="Q23" i="1"/>
  <c r="P23" i="1"/>
  <c r="O23" i="1"/>
  <c r="N23" i="1"/>
  <c r="K23" i="1"/>
  <c r="J23" i="1"/>
  <c r="I23" i="1"/>
  <c r="H23" i="1"/>
  <c r="G23" i="1"/>
  <c r="F23" i="1"/>
  <c r="E23" i="1"/>
  <c r="D23" i="1"/>
  <c r="D220" i="1" l="1"/>
  <c r="D189" i="1"/>
  <c r="E220" i="1"/>
  <c r="E189" i="1"/>
  <c r="F220" i="1"/>
  <c r="F189" i="1"/>
  <c r="G220" i="1"/>
  <c r="G189" i="1"/>
  <c r="H220" i="1"/>
  <c r="H189" i="1"/>
  <c r="I220" i="1"/>
  <c r="I189" i="1"/>
  <c r="J220" i="1"/>
  <c r="J189" i="1"/>
  <c r="K220" i="1"/>
  <c r="K189" i="1"/>
  <c r="D201" i="1"/>
  <c r="D225" i="1"/>
  <c r="D218" i="1" s="1"/>
  <c r="D205" i="1"/>
  <c r="D222" i="1"/>
  <c r="D221" i="1" s="1"/>
  <c r="D214" i="1"/>
  <c r="D224" i="1" l="1"/>
  <c r="D223" i="1" s="1"/>
  <c r="D200" i="1"/>
  <c r="K219" i="1"/>
  <c r="K217" i="1"/>
  <c r="K216" i="1" s="1"/>
  <c r="J219" i="1"/>
  <c r="J217" i="1"/>
  <c r="J216" i="1" s="1"/>
  <c r="I219" i="1"/>
  <c r="I217" i="1"/>
  <c r="I216" i="1" s="1"/>
  <c r="H219" i="1"/>
  <c r="H217" i="1"/>
  <c r="H216" i="1" s="1"/>
  <c r="G219" i="1"/>
  <c r="G217" i="1"/>
  <c r="G216" i="1" s="1"/>
  <c r="F219" i="1"/>
  <c r="F217" i="1"/>
  <c r="F216" i="1" s="1"/>
  <c r="E219" i="1"/>
  <c r="E217" i="1"/>
  <c r="E216" i="1" s="1"/>
  <c r="D219" i="1"/>
  <c r="D217" i="1"/>
  <c r="D216" i="1" s="1"/>
</calcChain>
</file>

<file path=xl/sharedStrings.xml><?xml version="1.0" encoding="utf-8"?>
<sst xmlns="http://schemas.openxmlformats.org/spreadsheetml/2006/main" count="619" uniqueCount="131">
  <si>
    <t xml:space="preserve">Приложение </t>
  </si>
  <si>
    <t>к постановлению</t>
  </si>
  <si>
    <t>Администрации города</t>
  </si>
  <si>
    <t>от _____________ № __________</t>
  </si>
  <si>
    <t xml:space="preserve">Программные мероприятия, объем ассигнований на реализацию программы и показатели результатов реализации муниципальной программы </t>
  </si>
  <si>
    <t>№  п.п.</t>
  </si>
  <si>
    <t xml:space="preserve">Наименование </t>
  </si>
  <si>
    <t xml:space="preserve">Источники финансирования </t>
  </si>
  <si>
    <t>Объем финансирования (всего, руб.)</t>
  </si>
  <si>
    <t xml:space="preserve"> В том числе по годам:</t>
  </si>
  <si>
    <t>Ответственный (администратор или соадминистратор)</t>
  </si>
  <si>
    <t>Наименование показателя, ед.измер.</t>
  </si>
  <si>
    <t>Значение показателя, в том числе:</t>
  </si>
  <si>
    <t>Конечный результат реализации муниципальной программы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</si>
  <si>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</si>
  <si>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</si>
  <si>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</si>
  <si>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</si>
  <si>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</si>
  <si>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</si>
  <si>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</si>
  <si>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1.</t>
  </si>
  <si>
    <t>Цель программы: Создание условий, обеспечивающих улучшение качества жизни и повышение общего уровня комфорта городской среды во всех сферах жизнедеятельности людей с ограниченными возможностями здоровья</t>
  </si>
  <si>
    <t>Целевые показатели результатов реализации подпрограммы</t>
  </si>
  <si>
    <t>Доля объектов физической культуры и спорта, доступность которых обеспечена в рамках реализации программы, %</t>
  </si>
  <si>
    <t>-</t>
  </si>
  <si>
    <t>Доля объектов молодежной политики, доступность которых обеспечена в рамках реализации Программы, %</t>
  </si>
  <si>
    <t>Доля объектов культуры и искусства, доступность которых обеспечена в рамках реализации программы, %</t>
  </si>
  <si>
    <t>Доля  зданий и помещений административного назначения, доступных для людей с ограниченными возможностями здоровья, от общего количества  зданий и помещений административного назначения, %</t>
  </si>
  <si>
    <t>Доля протяженности автомобильных дорог общего пользования местного значения,  оборудованных для безопасного и беспрепятственного передвижения  людей с ограниченными возможностями здоровья, отвечающих нормативным требованиям, от общей протяженности автомобильных дорог общего пользования местного значения, %</t>
  </si>
  <si>
    <t>Доля подвижного состава общественного автотранспорта, оборудованного для безопасного и беспрепятственного передвижения людей с ограниченными возможностями здоровья, отвечающего нормативным требованиям, от общего количества общественного автотранспорта, %</t>
  </si>
  <si>
    <t>Доля образовательных учреждений, в которых создана универсальная безбарьерная среда, позволяющая обеспечить совместное обучение детей с ограниченными возможностями здоровья и лиц, не имеющих нарушений развития, в общем количестве образовательных учреждений, %</t>
  </si>
  <si>
    <t>Задача 1. Реконструкция объектов социальной сферы и административных зданий для обеспечения доступности в учреждениях социальной инфраструктуры людей с ограниченными возможностями здоровья</t>
  </si>
  <si>
    <t>Мероприятие 1.1.
Выполнение проектно-изыскательских работ по объектам социальной сферы и административных зданий</t>
  </si>
  <si>
    <t>Всего, в том числе:</t>
  </si>
  <si>
    <t>ДАиГ</t>
  </si>
  <si>
    <t>Количество выполненных проектных работ, проект</t>
  </si>
  <si>
    <t>за счет средств местного бюджета</t>
  </si>
  <si>
    <t xml:space="preserve"> -  "МБУК "Сургутский краеведческий музей", 
ул. 30 лет Победы, 21/2"</t>
  </si>
  <si>
    <t xml:space="preserve"> - "МБОУ ДОД СДЮСШОР "Ермак", СОК "Энергетик", ул. Энергетиков, 47"</t>
  </si>
  <si>
    <t xml:space="preserve"> - "МБОУ ДОД "Детская школа искусств  им. Г. Кукуевицкого""</t>
  </si>
  <si>
    <t xml:space="preserve"> -  "МБОУ СДЮСШОР "Аверс", 50 лет ВЛКСМ, 1а"</t>
  </si>
  <si>
    <t xml:space="preserve"> - "МБОУ ДОД "Детская школа искусств №1", ул.50 лет ВЛКСМ, 6/1"</t>
  </si>
  <si>
    <t xml:space="preserve"> -  "МБУК "Централизованная библиотечная система", Центральная городская библиотека, ул.Республики, 78/1"</t>
  </si>
  <si>
    <t xml:space="preserve"> - "МБОУ ДОД "Детская художественная школа № 1 им. Л.А. Горды"</t>
  </si>
  <si>
    <t xml:space="preserve">  - "МБОУ ДОД "Детская художественная школа  ДПИ", ул. Ленинградская,10а"</t>
  </si>
  <si>
    <t xml:space="preserve"> - "МАУ ПРСМ "Наше время", кафе "Собеседник", ул.Энергетиков, 45"</t>
  </si>
  <si>
    <t xml:space="preserve"> - "МБУ ИКЦ "Старый Сургут", ул.Энергетиков, 2 (строительство туалета с учетом ММГН)"</t>
  </si>
  <si>
    <t xml:space="preserve"> - "МБУ ЦФП "Надежда", ШШК "Белая ладья", ул.Энтузиастов, 45"</t>
  </si>
  <si>
    <t xml:space="preserve">  - "МБУК "Централизованная библиотечная система", библиотека №21, ул.Бажова, 17"</t>
  </si>
  <si>
    <t xml:space="preserve"> - "МБОУ ДОД ДЮСШ "Виктория", СК "Таежный", ул. Аэрофлотская"</t>
  </si>
  <si>
    <t xml:space="preserve">  - "МБОУ ДОД СДЮСШОР "Югория", ул.Пушкина, 15/2"</t>
  </si>
  <si>
    <t xml:space="preserve"> - "МБОУ ДОД ДЮСШ "Виктория", ул.Московская, 34в"</t>
  </si>
  <si>
    <t xml:space="preserve"> - "МАУ  ПРСМ "Наше время", Центр молодежного дизайна, ул.Быстринская, 20"</t>
  </si>
  <si>
    <t xml:space="preserve"> - "МБУ "Вариант", МЦТМ " Амулет", ул.Энтузиастов, 1"</t>
  </si>
  <si>
    <t xml:space="preserve"> - МАУ "Городской культурный центр", ДК "Строитель"</t>
  </si>
  <si>
    <t xml:space="preserve"> - МБУК "Централизованная библиотечная система", Центральная детская библиотека, пр.Дружбы, 11а</t>
  </si>
  <si>
    <t xml:space="preserve"> - МБОУ СОШ №26</t>
  </si>
  <si>
    <t xml:space="preserve"> - МБОУ СОШ №27</t>
  </si>
  <si>
    <t xml:space="preserve"> - МБОУ СОШ №18</t>
  </si>
  <si>
    <t xml:space="preserve"> - МБОУ СОШ №32</t>
  </si>
  <si>
    <t xml:space="preserve"> - МБОУ СОШ №15</t>
  </si>
  <si>
    <t xml:space="preserve"> - МБОУ СОШ №38</t>
  </si>
  <si>
    <t xml:space="preserve"> - МБОУ НШ-ДС №37</t>
  </si>
  <si>
    <t xml:space="preserve"> - МБОУ СОШ №8 имени Сибирцева А.Н.</t>
  </si>
  <si>
    <t xml:space="preserve"> - МБОУ СОШ №7</t>
  </si>
  <si>
    <t xml:space="preserve"> - МБОУ НОШ №30</t>
  </si>
  <si>
    <t xml:space="preserve"> - МАОУ ДОД ДООЦП "Дельфин"</t>
  </si>
  <si>
    <t xml:space="preserve"> - МБДОУ №56 "Искорка"</t>
  </si>
  <si>
    <t xml:space="preserve"> - МБДОУ №32"Аист"</t>
  </si>
  <si>
    <t xml:space="preserve"> - МБДОУ №11 "Машенька"</t>
  </si>
  <si>
    <t xml:space="preserve"> - МБОУ ДОД "Центр детского творчества" </t>
  </si>
  <si>
    <t xml:space="preserve"> - Бюро технической инвентаризации, ул.Дзержинского, 6</t>
  </si>
  <si>
    <t xml:space="preserve"> - Пункт милиции, мкр.ПИКС</t>
  </si>
  <si>
    <t>Мероприятие 1.2.
Выполнение работ по реконструкции, оснащения дополнительными приспособлениями, переносным оборудованием по объектам социальной сферы и административных зданий</t>
  </si>
  <si>
    <t>Количество объектов социальной сферы и административных зданий, на которых выполнен капитальный ремонт, ед.</t>
  </si>
  <si>
    <t xml:space="preserve"> -  "МБУК ГСИ "Стерх", ул.Магистральная, 34/1"</t>
  </si>
  <si>
    <t xml:space="preserve"> -  "МБУК "Сургутский краеведческий музей", ул. 30 лет Победы, 21/2"</t>
  </si>
  <si>
    <t xml:space="preserve"> -  "МБОУ ДОД СДЮСШОР "Ермак", СОК "Энергетик", ул. Энергетиков, 47"</t>
  </si>
  <si>
    <t xml:space="preserve"> -  "МБОУ ДОД "Детская школа искусств  им. Г. Кукуевицкого""</t>
  </si>
  <si>
    <t xml:space="preserve"> - "МБУК "Централизованная библиотечная система", Центральная городская библиотека, ул.Республики, 78/1"</t>
  </si>
  <si>
    <t xml:space="preserve"> - "МБОУ ДОД "Детская художественная школа  ДПИ", ул. Ленинградская,10а"</t>
  </si>
  <si>
    <t xml:space="preserve"> - "МБУК "Централизованная библиотечная система", библиотека №21, ул.Бажова, 17"</t>
  </si>
  <si>
    <t xml:space="preserve"> - "МБОУ ДОД СДЮСШОР "Югория", ул.Пушкина, 15/2"</t>
  </si>
  <si>
    <t xml:space="preserve"> - Муниципальное помещение в здании по адресу пр. Взлётный, 1</t>
  </si>
  <si>
    <t xml:space="preserve"> - Муниципальное помещение в здании по ул. Дзержинского, 6/1</t>
  </si>
  <si>
    <t xml:space="preserve"> - Муниципальное помещение в здании по ул. Ленинградская, 3</t>
  </si>
  <si>
    <t xml:space="preserve"> - Муниципальное помещение в здании по ул. Югорская, 5/2</t>
  </si>
  <si>
    <t xml:space="preserve"> - Муниципальное помещение в здании по ул. Кукуевицкого, 10/2</t>
  </si>
  <si>
    <t xml:space="preserve"> - Здание администрации города Сургута, ул.Энгельса,8</t>
  </si>
  <si>
    <t xml:space="preserve"> - Административное здание, проезд Советов, 4</t>
  </si>
  <si>
    <t xml:space="preserve"> - Муниципальное имущество "Нежилое здание. Поликлиника №3, общей площадью 3 185,4 кв.метра"</t>
  </si>
  <si>
    <t>Всего по мероприятиям  Задачи 1.</t>
  </si>
  <si>
    <t>х</t>
  </si>
  <si>
    <t xml:space="preserve">Задача 2. Оснащение объектов транспортной инфраструктуры для безопасного беспрепятственного передвижения людей с ограниченными возможностями здоровья </t>
  </si>
  <si>
    <t>2.1.</t>
  </si>
  <si>
    <t>Мероприятие 2.1.
Обустройство пониженных бордюров на подходах к пешеходным переходам</t>
  </si>
  <si>
    <t>ДГХ</t>
  </si>
  <si>
    <t>Количество пешеходных переходов, подходы к которым обустроены пониженными бордюрами, шт.</t>
  </si>
  <si>
    <t>2.2.</t>
  </si>
  <si>
    <t>Мероприятие 2.2.
Устройство и ремонт тротуаров для обеспечения безопасных подходов к объектам (в границах автодорог и проездов общего пользования)</t>
  </si>
  <si>
    <t xml:space="preserve">Площадь обустроенных и отремонтированных тротуаров для обеспечения безопасных подходов к объектам (в границах автодорог и проездов общего пользования), тыс.кв.м.      </t>
  </si>
  <si>
    <t>2.3.</t>
  </si>
  <si>
    <t>Мероприятие 2.3.
Устройство посадочных площадок на остановочных пунктах на автодорогах местного значения</t>
  </si>
  <si>
    <t>Количество обустроенных посадочных площадок на остановочных пунктах, шт.</t>
  </si>
  <si>
    <t>2.4.</t>
  </si>
  <si>
    <t>Мероприятие 2.4.
Оборудование регулируемых пешеходных переходов табло обратного отсчета времени и звуковой сигнализацией</t>
  </si>
  <si>
    <t>Количество установленных пешеходных колонок с табло обратного отсчета времени и звуковой сигнализацией, шт.</t>
  </si>
  <si>
    <t>Всего по мероприятиям  Задачи 2.</t>
  </si>
  <si>
    <t>Задача 3. Оснащение автомобильного парка подвижным составом, адаптированным для перевозки людей с ограниченными возможностями здоровья</t>
  </si>
  <si>
    <t>3.1.</t>
  </si>
  <si>
    <t xml:space="preserve">Мероприятие 3.1.
Поэтапная замена городских автобусов на  низкопольные автобусы, адаптированные для перевозки инвалидов и  маломобильных групп населения, осуществляющих перевозку пассажиров на 5 регулярных автобусных маршрутах.       </t>
  </si>
  <si>
    <t>Количество приобретенных автобусов, шт.</t>
  </si>
  <si>
    <t>внебюджетные средства</t>
  </si>
  <si>
    <t>Всего по мероприятиям  Задачи 3.</t>
  </si>
  <si>
    <t>Задача 4. Обеспечение доступности образовательных услуг для лиц с ограниченными возможностями здоровья</t>
  </si>
  <si>
    <t>4.3.</t>
  </si>
  <si>
    <t>Мероприятие 4.1.
Организация деятельности психолого-медико-педагогической комиссии</t>
  </si>
  <si>
    <t>Департамент образования</t>
  </si>
  <si>
    <t>Численность детей, обследованных психолого-медико-педагогической комиссией, не менее, чел.</t>
  </si>
  <si>
    <t>4.4.</t>
  </si>
  <si>
    <t>Мероприятие 4.2.
Организация участия педагогов и других специалистов, работающих с обучающимися с ограниченными возможностями здоровья, в семинарах, тренингах, курсах</t>
  </si>
  <si>
    <t>Доля специалистов, принявших участие в семинарах, тренингах, курсах от общего количества  специалистов,  работающих с обучающимися с ОВЗ, %</t>
  </si>
  <si>
    <t>Мероприятие 4.3.
Оснащение образовательных учреждений специальным оборудованием, приспособлениями, программными комплексами для создания универсальной безбарьерной среды.</t>
  </si>
  <si>
    <t>Всего,  том числе</t>
  </si>
  <si>
    <t>Количество образовательных учреждений, улучшивших материально-техническую базу для работы с детьми с ограниченными возможностями здоровья, не менее, ед.</t>
  </si>
  <si>
    <t>Всего по мероприятиям  Задачи 4.</t>
  </si>
  <si>
    <t>Общий объем ассигнований на реализацию программы, в том числе:</t>
  </si>
  <si>
    <t>Объем ассигнований администратора программы - департамента архитектуры и градостроительства</t>
  </si>
  <si>
    <t>Объем ассигнований соадминистратора программы - департамента образования</t>
  </si>
  <si>
    <t>Объем ассигнований соадминистратора программы - департамента городского хозяйства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</si>
</sst>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00"/>
    <numFmt numFmtId="166" formatCode="#,##0.0"/>
  </numFmts>
  <fonts count="9">
    <font>
      <sz val="11"/>
      <color theme="1"/>
      <name val="Calibri"/>
      <family val="2"/>
      <charset val="204"/>
      <scheme val="minor"/>
    </font>
    <font>
      <sz val="14"/>
      <name val="Times New Roman CE"/>
      <family val="1"/>
      <charset val="238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 CE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164" fontId="1" fillId="2" borderId="0" xfId="0" applyNumberFormat="1" applyFont="1" applyFill="1" applyAlignment="1">
      <alignment vertical="top"/>
    </xf>
    <xf numFmtId="164" fontId="1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49" fontId="1" fillId="2" borderId="0" xfId="0" applyNumberFormat="1" applyFont="1" applyFill="1" applyAlignment="1">
      <alignment horizontal="center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top"/>
    </xf>
    <xf numFmtId="1" fontId="2" fillId="2" borderId="3" xfId="0" applyNumberFormat="1" applyFont="1" applyFill="1" applyBorder="1" applyAlignment="1">
      <alignment horizontal="center" vertical="top" wrapText="1"/>
    </xf>
    <xf numFmtId="1" fontId="2" fillId="2" borderId="3" xfId="0" applyNumberFormat="1" applyFont="1" applyFill="1" applyBorder="1" applyAlignment="1">
      <alignment horizontal="center" vertical="top"/>
    </xf>
    <xf numFmtId="1" fontId="2" fillId="2" borderId="9" xfId="0" applyNumberFormat="1" applyFont="1" applyFill="1" applyBorder="1" applyAlignment="1">
      <alignment horizontal="center" vertical="top" wrapText="1"/>
    </xf>
    <xf numFmtId="1" fontId="2" fillId="2" borderId="9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/>
    </xf>
    <xf numFmtId="3" fontId="2" fillId="2" borderId="12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3" fontId="2" fillId="3" borderId="3" xfId="0" applyNumberFormat="1" applyFont="1" applyFill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/>
    </xf>
    <xf numFmtId="4" fontId="5" fillId="2" borderId="3" xfId="0" applyNumberFormat="1" applyFont="1" applyFill="1" applyBorder="1" applyAlignment="1">
      <alignment horizontal="center" vertical="center"/>
    </xf>
    <xf numFmtId="4" fontId="2" fillId="2" borderId="1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top"/>
    </xf>
    <xf numFmtId="49" fontId="2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top"/>
    </xf>
    <xf numFmtId="49" fontId="1" fillId="2" borderId="0" xfId="0" applyNumberFormat="1" applyFont="1" applyFill="1" applyBorder="1" applyAlignment="1">
      <alignment horizontal="center" vertical="top"/>
    </xf>
    <xf numFmtId="3" fontId="2" fillId="2" borderId="0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3" fillId="2" borderId="0" xfId="0" applyFont="1" applyFill="1" applyAlignment="1">
      <alignment horizontal="justify" vertical="top"/>
    </xf>
    <xf numFmtId="3" fontId="1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horizontal="justify" vertical="top"/>
    </xf>
    <xf numFmtId="3" fontId="1" fillId="0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left" vertical="center" wrapText="1"/>
    </xf>
    <xf numFmtId="3" fontId="5" fillId="2" borderId="9" xfId="0" applyNumberFormat="1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1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left" vertical="center" wrapText="1"/>
    </xf>
    <xf numFmtId="3" fontId="2" fillId="2" borderId="9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9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left" vertical="center" wrapText="1"/>
    </xf>
    <xf numFmtId="0" fontId="2" fillId="3" borderId="9" xfId="0" applyNumberFormat="1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left" vertical="center" wrapText="1"/>
    </xf>
    <xf numFmtId="3" fontId="2" fillId="3" borderId="9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7"/>
  <sheetViews>
    <sheetView tabSelected="1" topLeftCell="B1" workbookViewId="0">
      <selection activeCell="B1" sqref="A1:XFD1048576"/>
    </sheetView>
  </sheetViews>
  <sheetFormatPr defaultColWidth="9.109375" defaultRowHeight="18" outlineLevelRow="1"/>
  <cols>
    <col min="1" max="1" width="6.88671875" style="1" hidden="1" customWidth="1"/>
    <col min="2" max="2" width="65.109375" style="78" customWidth="1"/>
    <col min="3" max="3" width="27.5546875" style="79" customWidth="1"/>
    <col min="4" max="4" width="20.5546875" style="6" customWidth="1"/>
    <col min="5" max="5" width="17.6640625" style="5" customWidth="1"/>
    <col min="6" max="6" width="20.33203125" style="5" customWidth="1"/>
    <col min="7" max="7" width="17.33203125" style="5" customWidth="1"/>
    <col min="8" max="11" width="17.33203125" style="6" customWidth="1"/>
    <col min="12" max="12" width="22.6640625" style="7" customWidth="1"/>
    <col min="13" max="13" width="71.5546875" style="7" customWidth="1"/>
    <col min="14" max="14" width="10.5546875" style="7" customWidth="1"/>
    <col min="15" max="19" width="10.109375" style="7" customWidth="1"/>
    <col min="20" max="20" width="10" style="7" customWidth="1"/>
    <col min="21" max="21" width="16.5546875" style="8" customWidth="1"/>
    <col min="22" max="34" width="9.109375" style="8"/>
    <col min="35" max="47" width="9.109375" style="9"/>
    <col min="48" max="256" width="9.109375" style="8"/>
    <col min="257" max="257" width="0" style="8" hidden="1" customWidth="1"/>
    <col min="258" max="258" width="65.109375" style="8" customWidth="1"/>
    <col min="259" max="259" width="27.5546875" style="8" customWidth="1"/>
    <col min="260" max="260" width="20.5546875" style="8" customWidth="1"/>
    <col min="261" max="261" width="17.6640625" style="8" customWidth="1"/>
    <col min="262" max="262" width="20.33203125" style="8" customWidth="1"/>
    <col min="263" max="267" width="17.33203125" style="8" customWidth="1"/>
    <col min="268" max="268" width="22.6640625" style="8" customWidth="1"/>
    <col min="269" max="269" width="71.5546875" style="8" customWidth="1"/>
    <col min="270" max="270" width="10.5546875" style="8" customWidth="1"/>
    <col min="271" max="275" width="10.109375" style="8" customWidth="1"/>
    <col min="276" max="276" width="10" style="8" customWidth="1"/>
    <col min="277" max="277" width="16.5546875" style="8" customWidth="1"/>
    <col min="278" max="512" width="9.109375" style="8"/>
    <col min="513" max="513" width="0" style="8" hidden="1" customWidth="1"/>
    <col min="514" max="514" width="65.109375" style="8" customWidth="1"/>
    <col min="515" max="515" width="27.5546875" style="8" customWidth="1"/>
    <col min="516" max="516" width="20.5546875" style="8" customWidth="1"/>
    <col min="517" max="517" width="17.6640625" style="8" customWidth="1"/>
    <col min="518" max="518" width="20.33203125" style="8" customWidth="1"/>
    <col min="519" max="523" width="17.33203125" style="8" customWidth="1"/>
    <col min="524" max="524" width="22.6640625" style="8" customWidth="1"/>
    <col min="525" max="525" width="71.5546875" style="8" customWidth="1"/>
    <col min="526" max="526" width="10.5546875" style="8" customWidth="1"/>
    <col min="527" max="531" width="10.109375" style="8" customWidth="1"/>
    <col min="532" max="532" width="10" style="8" customWidth="1"/>
    <col min="533" max="533" width="16.5546875" style="8" customWidth="1"/>
    <col min="534" max="768" width="9.109375" style="8"/>
    <col min="769" max="769" width="0" style="8" hidden="1" customWidth="1"/>
    <col min="770" max="770" width="65.109375" style="8" customWidth="1"/>
    <col min="771" max="771" width="27.5546875" style="8" customWidth="1"/>
    <col min="772" max="772" width="20.5546875" style="8" customWidth="1"/>
    <col min="773" max="773" width="17.6640625" style="8" customWidth="1"/>
    <col min="774" max="774" width="20.33203125" style="8" customWidth="1"/>
    <col min="775" max="779" width="17.33203125" style="8" customWidth="1"/>
    <col min="780" max="780" width="22.6640625" style="8" customWidth="1"/>
    <col min="781" max="781" width="71.5546875" style="8" customWidth="1"/>
    <col min="782" max="782" width="10.5546875" style="8" customWidth="1"/>
    <col min="783" max="787" width="10.109375" style="8" customWidth="1"/>
    <col min="788" max="788" width="10" style="8" customWidth="1"/>
    <col min="789" max="789" width="16.5546875" style="8" customWidth="1"/>
    <col min="790" max="1024" width="9.109375" style="8"/>
    <col min="1025" max="1025" width="0" style="8" hidden="1" customWidth="1"/>
    <col min="1026" max="1026" width="65.109375" style="8" customWidth="1"/>
    <col min="1027" max="1027" width="27.5546875" style="8" customWidth="1"/>
    <col min="1028" max="1028" width="20.5546875" style="8" customWidth="1"/>
    <col min="1029" max="1029" width="17.6640625" style="8" customWidth="1"/>
    <col min="1030" max="1030" width="20.33203125" style="8" customWidth="1"/>
    <col min="1031" max="1035" width="17.33203125" style="8" customWidth="1"/>
    <col min="1036" max="1036" width="22.6640625" style="8" customWidth="1"/>
    <col min="1037" max="1037" width="71.5546875" style="8" customWidth="1"/>
    <col min="1038" max="1038" width="10.5546875" style="8" customWidth="1"/>
    <col min="1039" max="1043" width="10.109375" style="8" customWidth="1"/>
    <col min="1044" max="1044" width="10" style="8" customWidth="1"/>
    <col min="1045" max="1045" width="16.5546875" style="8" customWidth="1"/>
    <col min="1046" max="1280" width="9.109375" style="8"/>
    <col min="1281" max="1281" width="0" style="8" hidden="1" customWidth="1"/>
    <col min="1282" max="1282" width="65.109375" style="8" customWidth="1"/>
    <col min="1283" max="1283" width="27.5546875" style="8" customWidth="1"/>
    <col min="1284" max="1284" width="20.5546875" style="8" customWidth="1"/>
    <col min="1285" max="1285" width="17.6640625" style="8" customWidth="1"/>
    <col min="1286" max="1286" width="20.33203125" style="8" customWidth="1"/>
    <col min="1287" max="1291" width="17.33203125" style="8" customWidth="1"/>
    <col min="1292" max="1292" width="22.6640625" style="8" customWidth="1"/>
    <col min="1293" max="1293" width="71.5546875" style="8" customWidth="1"/>
    <col min="1294" max="1294" width="10.5546875" style="8" customWidth="1"/>
    <col min="1295" max="1299" width="10.109375" style="8" customWidth="1"/>
    <col min="1300" max="1300" width="10" style="8" customWidth="1"/>
    <col min="1301" max="1301" width="16.5546875" style="8" customWidth="1"/>
    <col min="1302" max="1536" width="9.109375" style="8"/>
    <col min="1537" max="1537" width="0" style="8" hidden="1" customWidth="1"/>
    <col min="1538" max="1538" width="65.109375" style="8" customWidth="1"/>
    <col min="1539" max="1539" width="27.5546875" style="8" customWidth="1"/>
    <col min="1540" max="1540" width="20.5546875" style="8" customWidth="1"/>
    <col min="1541" max="1541" width="17.6640625" style="8" customWidth="1"/>
    <col min="1542" max="1542" width="20.33203125" style="8" customWidth="1"/>
    <col min="1543" max="1547" width="17.33203125" style="8" customWidth="1"/>
    <col min="1548" max="1548" width="22.6640625" style="8" customWidth="1"/>
    <col min="1549" max="1549" width="71.5546875" style="8" customWidth="1"/>
    <col min="1550" max="1550" width="10.5546875" style="8" customWidth="1"/>
    <col min="1551" max="1555" width="10.109375" style="8" customWidth="1"/>
    <col min="1556" max="1556" width="10" style="8" customWidth="1"/>
    <col min="1557" max="1557" width="16.5546875" style="8" customWidth="1"/>
    <col min="1558" max="1792" width="9.109375" style="8"/>
    <col min="1793" max="1793" width="0" style="8" hidden="1" customWidth="1"/>
    <col min="1794" max="1794" width="65.109375" style="8" customWidth="1"/>
    <col min="1795" max="1795" width="27.5546875" style="8" customWidth="1"/>
    <col min="1796" max="1796" width="20.5546875" style="8" customWidth="1"/>
    <col min="1797" max="1797" width="17.6640625" style="8" customWidth="1"/>
    <col min="1798" max="1798" width="20.33203125" style="8" customWidth="1"/>
    <col min="1799" max="1803" width="17.33203125" style="8" customWidth="1"/>
    <col min="1804" max="1804" width="22.6640625" style="8" customWidth="1"/>
    <col min="1805" max="1805" width="71.5546875" style="8" customWidth="1"/>
    <col min="1806" max="1806" width="10.5546875" style="8" customWidth="1"/>
    <col min="1807" max="1811" width="10.109375" style="8" customWidth="1"/>
    <col min="1812" max="1812" width="10" style="8" customWidth="1"/>
    <col min="1813" max="1813" width="16.5546875" style="8" customWidth="1"/>
    <col min="1814" max="2048" width="9.109375" style="8"/>
    <col min="2049" max="2049" width="0" style="8" hidden="1" customWidth="1"/>
    <col min="2050" max="2050" width="65.109375" style="8" customWidth="1"/>
    <col min="2051" max="2051" width="27.5546875" style="8" customWidth="1"/>
    <col min="2052" max="2052" width="20.5546875" style="8" customWidth="1"/>
    <col min="2053" max="2053" width="17.6640625" style="8" customWidth="1"/>
    <col min="2054" max="2054" width="20.33203125" style="8" customWidth="1"/>
    <col min="2055" max="2059" width="17.33203125" style="8" customWidth="1"/>
    <col min="2060" max="2060" width="22.6640625" style="8" customWidth="1"/>
    <col min="2061" max="2061" width="71.5546875" style="8" customWidth="1"/>
    <col min="2062" max="2062" width="10.5546875" style="8" customWidth="1"/>
    <col min="2063" max="2067" width="10.109375" style="8" customWidth="1"/>
    <col min="2068" max="2068" width="10" style="8" customWidth="1"/>
    <col min="2069" max="2069" width="16.5546875" style="8" customWidth="1"/>
    <col min="2070" max="2304" width="9.109375" style="8"/>
    <col min="2305" max="2305" width="0" style="8" hidden="1" customWidth="1"/>
    <col min="2306" max="2306" width="65.109375" style="8" customWidth="1"/>
    <col min="2307" max="2307" width="27.5546875" style="8" customWidth="1"/>
    <col min="2308" max="2308" width="20.5546875" style="8" customWidth="1"/>
    <col min="2309" max="2309" width="17.6640625" style="8" customWidth="1"/>
    <col min="2310" max="2310" width="20.33203125" style="8" customWidth="1"/>
    <col min="2311" max="2315" width="17.33203125" style="8" customWidth="1"/>
    <col min="2316" max="2316" width="22.6640625" style="8" customWidth="1"/>
    <col min="2317" max="2317" width="71.5546875" style="8" customWidth="1"/>
    <col min="2318" max="2318" width="10.5546875" style="8" customWidth="1"/>
    <col min="2319" max="2323" width="10.109375" style="8" customWidth="1"/>
    <col min="2324" max="2324" width="10" style="8" customWidth="1"/>
    <col min="2325" max="2325" width="16.5546875" style="8" customWidth="1"/>
    <col min="2326" max="2560" width="9.109375" style="8"/>
    <col min="2561" max="2561" width="0" style="8" hidden="1" customWidth="1"/>
    <col min="2562" max="2562" width="65.109375" style="8" customWidth="1"/>
    <col min="2563" max="2563" width="27.5546875" style="8" customWidth="1"/>
    <col min="2564" max="2564" width="20.5546875" style="8" customWidth="1"/>
    <col min="2565" max="2565" width="17.6640625" style="8" customWidth="1"/>
    <col min="2566" max="2566" width="20.33203125" style="8" customWidth="1"/>
    <col min="2567" max="2571" width="17.33203125" style="8" customWidth="1"/>
    <col min="2572" max="2572" width="22.6640625" style="8" customWidth="1"/>
    <col min="2573" max="2573" width="71.5546875" style="8" customWidth="1"/>
    <col min="2574" max="2574" width="10.5546875" style="8" customWidth="1"/>
    <col min="2575" max="2579" width="10.109375" style="8" customWidth="1"/>
    <col min="2580" max="2580" width="10" style="8" customWidth="1"/>
    <col min="2581" max="2581" width="16.5546875" style="8" customWidth="1"/>
    <col min="2582" max="2816" width="9.109375" style="8"/>
    <col min="2817" max="2817" width="0" style="8" hidden="1" customWidth="1"/>
    <col min="2818" max="2818" width="65.109375" style="8" customWidth="1"/>
    <col min="2819" max="2819" width="27.5546875" style="8" customWidth="1"/>
    <col min="2820" max="2820" width="20.5546875" style="8" customWidth="1"/>
    <col min="2821" max="2821" width="17.6640625" style="8" customWidth="1"/>
    <col min="2822" max="2822" width="20.33203125" style="8" customWidth="1"/>
    <col min="2823" max="2827" width="17.33203125" style="8" customWidth="1"/>
    <col min="2828" max="2828" width="22.6640625" style="8" customWidth="1"/>
    <col min="2829" max="2829" width="71.5546875" style="8" customWidth="1"/>
    <col min="2830" max="2830" width="10.5546875" style="8" customWidth="1"/>
    <col min="2831" max="2835" width="10.109375" style="8" customWidth="1"/>
    <col min="2836" max="2836" width="10" style="8" customWidth="1"/>
    <col min="2837" max="2837" width="16.5546875" style="8" customWidth="1"/>
    <col min="2838" max="3072" width="9.109375" style="8"/>
    <col min="3073" max="3073" width="0" style="8" hidden="1" customWidth="1"/>
    <col min="3074" max="3074" width="65.109375" style="8" customWidth="1"/>
    <col min="3075" max="3075" width="27.5546875" style="8" customWidth="1"/>
    <col min="3076" max="3076" width="20.5546875" style="8" customWidth="1"/>
    <col min="3077" max="3077" width="17.6640625" style="8" customWidth="1"/>
    <col min="3078" max="3078" width="20.33203125" style="8" customWidth="1"/>
    <col min="3079" max="3083" width="17.33203125" style="8" customWidth="1"/>
    <col min="3084" max="3084" width="22.6640625" style="8" customWidth="1"/>
    <col min="3085" max="3085" width="71.5546875" style="8" customWidth="1"/>
    <col min="3086" max="3086" width="10.5546875" style="8" customWidth="1"/>
    <col min="3087" max="3091" width="10.109375" style="8" customWidth="1"/>
    <col min="3092" max="3092" width="10" style="8" customWidth="1"/>
    <col min="3093" max="3093" width="16.5546875" style="8" customWidth="1"/>
    <col min="3094" max="3328" width="9.109375" style="8"/>
    <col min="3329" max="3329" width="0" style="8" hidden="1" customWidth="1"/>
    <col min="3330" max="3330" width="65.109375" style="8" customWidth="1"/>
    <col min="3331" max="3331" width="27.5546875" style="8" customWidth="1"/>
    <col min="3332" max="3332" width="20.5546875" style="8" customWidth="1"/>
    <col min="3333" max="3333" width="17.6640625" style="8" customWidth="1"/>
    <col min="3334" max="3334" width="20.33203125" style="8" customWidth="1"/>
    <col min="3335" max="3339" width="17.33203125" style="8" customWidth="1"/>
    <col min="3340" max="3340" width="22.6640625" style="8" customWidth="1"/>
    <col min="3341" max="3341" width="71.5546875" style="8" customWidth="1"/>
    <col min="3342" max="3342" width="10.5546875" style="8" customWidth="1"/>
    <col min="3343" max="3347" width="10.109375" style="8" customWidth="1"/>
    <col min="3348" max="3348" width="10" style="8" customWidth="1"/>
    <col min="3349" max="3349" width="16.5546875" style="8" customWidth="1"/>
    <col min="3350" max="3584" width="9.109375" style="8"/>
    <col min="3585" max="3585" width="0" style="8" hidden="1" customWidth="1"/>
    <col min="3586" max="3586" width="65.109375" style="8" customWidth="1"/>
    <col min="3587" max="3587" width="27.5546875" style="8" customWidth="1"/>
    <col min="3588" max="3588" width="20.5546875" style="8" customWidth="1"/>
    <col min="3589" max="3589" width="17.6640625" style="8" customWidth="1"/>
    <col min="3590" max="3590" width="20.33203125" style="8" customWidth="1"/>
    <col min="3591" max="3595" width="17.33203125" style="8" customWidth="1"/>
    <col min="3596" max="3596" width="22.6640625" style="8" customWidth="1"/>
    <col min="3597" max="3597" width="71.5546875" style="8" customWidth="1"/>
    <col min="3598" max="3598" width="10.5546875" style="8" customWidth="1"/>
    <col min="3599" max="3603" width="10.109375" style="8" customWidth="1"/>
    <col min="3604" max="3604" width="10" style="8" customWidth="1"/>
    <col min="3605" max="3605" width="16.5546875" style="8" customWidth="1"/>
    <col min="3606" max="3840" width="9.109375" style="8"/>
    <col min="3841" max="3841" width="0" style="8" hidden="1" customWidth="1"/>
    <col min="3842" max="3842" width="65.109375" style="8" customWidth="1"/>
    <col min="3843" max="3843" width="27.5546875" style="8" customWidth="1"/>
    <col min="3844" max="3844" width="20.5546875" style="8" customWidth="1"/>
    <col min="3845" max="3845" width="17.6640625" style="8" customWidth="1"/>
    <col min="3846" max="3846" width="20.33203125" style="8" customWidth="1"/>
    <col min="3847" max="3851" width="17.33203125" style="8" customWidth="1"/>
    <col min="3852" max="3852" width="22.6640625" style="8" customWidth="1"/>
    <col min="3853" max="3853" width="71.5546875" style="8" customWidth="1"/>
    <col min="3854" max="3854" width="10.5546875" style="8" customWidth="1"/>
    <col min="3855" max="3859" width="10.109375" style="8" customWidth="1"/>
    <col min="3860" max="3860" width="10" style="8" customWidth="1"/>
    <col min="3861" max="3861" width="16.5546875" style="8" customWidth="1"/>
    <col min="3862" max="4096" width="9.109375" style="8"/>
    <col min="4097" max="4097" width="0" style="8" hidden="1" customWidth="1"/>
    <col min="4098" max="4098" width="65.109375" style="8" customWidth="1"/>
    <col min="4099" max="4099" width="27.5546875" style="8" customWidth="1"/>
    <col min="4100" max="4100" width="20.5546875" style="8" customWidth="1"/>
    <col min="4101" max="4101" width="17.6640625" style="8" customWidth="1"/>
    <col min="4102" max="4102" width="20.33203125" style="8" customWidth="1"/>
    <col min="4103" max="4107" width="17.33203125" style="8" customWidth="1"/>
    <col min="4108" max="4108" width="22.6640625" style="8" customWidth="1"/>
    <col min="4109" max="4109" width="71.5546875" style="8" customWidth="1"/>
    <col min="4110" max="4110" width="10.5546875" style="8" customWidth="1"/>
    <col min="4111" max="4115" width="10.109375" style="8" customWidth="1"/>
    <col min="4116" max="4116" width="10" style="8" customWidth="1"/>
    <col min="4117" max="4117" width="16.5546875" style="8" customWidth="1"/>
    <col min="4118" max="4352" width="9.109375" style="8"/>
    <col min="4353" max="4353" width="0" style="8" hidden="1" customWidth="1"/>
    <col min="4354" max="4354" width="65.109375" style="8" customWidth="1"/>
    <col min="4355" max="4355" width="27.5546875" style="8" customWidth="1"/>
    <col min="4356" max="4356" width="20.5546875" style="8" customWidth="1"/>
    <col min="4357" max="4357" width="17.6640625" style="8" customWidth="1"/>
    <col min="4358" max="4358" width="20.33203125" style="8" customWidth="1"/>
    <col min="4359" max="4363" width="17.33203125" style="8" customWidth="1"/>
    <col min="4364" max="4364" width="22.6640625" style="8" customWidth="1"/>
    <col min="4365" max="4365" width="71.5546875" style="8" customWidth="1"/>
    <col min="4366" max="4366" width="10.5546875" style="8" customWidth="1"/>
    <col min="4367" max="4371" width="10.109375" style="8" customWidth="1"/>
    <col min="4372" max="4372" width="10" style="8" customWidth="1"/>
    <col min="4373" max="4373" width="16.5546875" style="8" customWidth="1"/>
    <col min="4374" max="4608" width="9.109375" style="8"/>
    <col min="4609" max="4609" width="0" style="8" hidden="1" customWidth="1"/>
    <col min="4610" max="4610" width="65.109375" style="8" customWidth="1"/>
    <col min="4611" max="4611" width="27.5546875" style="8" customWidth="1"/>
    <col min="4612" max="4612" width="20.5546875" style="8" customWidth="1"/>
    <col min="4613" max="4613" width="17.6640625" style="8" customWidth="1"/>
    <col min="4614" max="4614" width="20.33203125" style="8" customWidth="1"/>
    <col min="4615" max="4619" width="17.33203125" style="8" customWidth="1"/>
    <col min="4620" max="4620" width="22.6640625" style="8" customWidth="1"/>
    <col min="4621" max="4621" width="71.5546875" style="8" customWidth="1"/>
    <col min="4622" max="4622" width="10.5546875" style="8" customWidth="1"/>
    <col min="4623" max="4627" width="10.109375" style="8" customWidth="1"/>
    <col min="4628" max="4628" width="10" style="8" customWidth="1"/>
    <col min="4629" max="4629" width="16.5546875" style="8" customWidth="1"/>
    <col min="4630" max="4864" width="9.109375" style="8"/>
    <col min="4865" max="4865" width="0" style="8" hidden="1" customWidth="1"/>
    <col min="4866" max="4866" width="65.109375" style="8" customWidth="1"/>
    <col min="4867" max="4867" width="27.5546875" style="8" customWidth="1"/>
    <col min="4868" max="4868" width="20.5546875" style="8" customWidth="1"/>
    <col min="4869" max="4869" width="17.6640625" style="8" customWidth="1"/>
    <col min="4870" max="4870" width="20.33203125" style="8" customWidth="1"/>
    <col min="4871" max="4875" width="17.33203125" style="8" customWidth="1"/>
    <col min="4876" max="4876" width="22.6640625" style="8" customWidth="1"/>
    <col min="4877" max="4877" width="71.5546875" style="8" customWidth="1"/>
    <col min="4878" max="4878" width="10.5546875" style="8" customWidth="1"/>
    <col min="4879" max="4883" width="10.109375" style="8" customWidth="1"/>
    <col min="4884" max="4884" width="10" style="8" customWidth="1"/>
    <col min="4885" max="4885" width="16.5546875" style="8" customWidth="1"/>
    <col min="4886" max="5120" width="9.109375" style="8"/>
    <col min="5121" max="5121" width="0" style="8" hidden="1" customWidth="1"/>
    <col min="5122" max="5122" width="65.109375" style="8" customWidth="1"/>
    <col min="5123" max="5123" width="27.5546875" style="8" customWidth="1"/>
    <col min="5124" max="5124" width="20.5546875" style="8" customWidth="1"/>
    <col min="5125" max="5125" width="17.6640625" style="8" customWidth="1"/>
    <col min="5126" max="5126" width="20.33203125" style="8" customWidth="1"/>
    <col min="5127" max="5131" width="17.33203125" style="8" customWidth="1"/>
    <col min="5132" max="5132" width="22.6640625" style="8" customWidth="1"/>
    <col min="5133" max="5133" width="71.5546875" style="8" customWidth="1"/>
    <col min="5134" max="5134" width="10.5546875" style="8" customWidth="1"/>
    <col min="5135" max="5139" width="10.109375" style="8" customWidth="1"/>
    <col min="5140" max="5140" width="10" style="8" customWidth="1"/>
    <col min="5141" max="5141" width="16.5546875" style="8" customWidth="1"/>
    <col min="5142" max="5376" width="9.109375" style="8"/>
    <col min="5377" max="5377" width="0" style="8" hidden="1" customWidth="1"/>
    <col min="5378" max="5378" width="65.109375" style="8" customWidth="1"/>
    <col min="5379" max="5379" width="27.5546875" style="8" customWidth="1"/>
    <col min="5380" max="5380" width="20.5546875" style="8" customWidth="1"/>
    <col min="5381" max="5381" width="17.6640625" style="8" customWidth="1"/>
    <col min="5382" max="5382" width="20.33203125" style="8" customWidth="1"/>
    <col min="5383" max="5387" width="17.33203125" style="8" customWidth="1"/>
    <col min="5388" max="5388" width="22.6640625" style="8" customWidth="1"/>
    <col min="5389" max="5389" width="71.5546875" style="8" customWidth="1"/>
    <col min="5390" max="5390" width="10.5546875" style="8" customWidth="1"/>
    <col min="5391" max="5395" width="10.109375" style="8" customWidth="1"/>
    <col min="5396" max="5396" width="10" style="8" customWidth="1"/>
    <col min="5397" max="5397" width="16.5546875" style="8" customWidth="1"/>
    <col min="5398" max="5632" width="9.109375" style="8"/>
    <col min="5633" max="5633" width="0" style="8" hidden="1" customWidth="1"/>
    <col min="5634" max="5634" width="65.109375" style="8" customWidth="1"/>
    <col min="5635" max="5635" width="27.5546875" style="8" customWidth="1"/>
    <col min="5636" max="5636" width="20.5546875" style="8" customWidth="1"/>
    <col min="5637" max="5637" width="17.6640625" style="8" customWidth="1"/>
    <col min="5638" max="5638" width="20.33203125" style="8" customWidth="1"/>
    <col min="5639" max="5643" width="17.33203125" style="8" customWidth="1"/>
    <col min="5644" max="5644" width="22.6640625" style="8" customWidth="1"/>
    <col min="5645" max="5645" width="71.5546875" style="8" customWidth="1"/>
    <col min="5646" max="5646" width="10.5546875" style="8" customWidth="1"/>
    <col min="5647" max="5651" width="10.109375" style="8" customWidth="1"/>
    <col min="5652" max="5652" width="10" style="8" customWidth="1"/>
    <col min="5653" max="5653" width="16.5546875" style="8" customWidth="1"/>
    <col min="5654" max="5888" width="9.109375" style="8"/>
    <col min="5889" max="5889" width="0" style="8" hidden="1" customWidth="1"/>
    <col min="5890" max="5890" width="65.109375" style="8" customWidth="1"/>
    <col min="5891" max="5891" width="27.5546875" style="8" customWidth="1"/>
    <col min="5892" max="5892" width="20.5546875" style="8" customWidth="1"/>
    <col min="5893" max="5893" width="17.6640625" style="8" customWidth="1"/>
    <col min="5894" max="5894" width="20.33203125" style="8" customWidth="1"/>
    <col min="5895" max="5899" width="17.33203125" style="8" customWidth="1"/>
    <col min="5900" max="5900" width="22.6640625" style="8" customWidth="1"/>
    <col min="5901" max="5901" width="71.5546875" style="8" customWidth="1"/>
    <col min="5902" max="5902" width="10.5546875" style="8" customWidth="1"/>
    <col min="5903" max="5907" width="10.109375" style="8" customWidth="1"/>
    <col min="5908" max="5908" width="10" style="8" customWidth="1"/>
    <col min="5909" max="5909" width="16.5546875" style="8" customWidth="1"/>
    <col min="5910" max="6144" width="9.109375" style="8"/>
    <col min="6145" max="6145" width="0" style="8" hidden="1" customWidth="1"/>
    <col min="6146" max="6146" width="65.109375" style="8" customWidth="1"/>
    <col min="6147" max="6147" width="27.5546875" style="8" customWidth="1"/>
    <col min="6148" max="6148" width="20.5546875" style="8" customWidth="1"/>
    <col min="6149" max="6149" width="17.6640625" style="8" customWidth="1"/>
    <col min="6150" max="6150" width="20.33203125" style="8" customWidth="1"/>
    <col min="6151" max="6155" width="17.33203125" style="8" customWidth="1"/>
    <col min="6156" max="6156" width="22.6640625" style="8" customWidth="1"/>
    <col min="6157" max="6157" width="71.5546875" style="8" customWidth="1"/>
    <col min="6158" max="6158" width="10.5546875" style="8" customWidth="1"/>
    <col min="6159" max="6163" width="10.109375" style="8" customWidth="1"/>
    <col min="6164" max="6164" width="10" style="8" customWidth="1"/>
    <col min="6165" max="6165" width="16.5546875" style="8" customWidth="1"/>
    <col min="6166" max="6400" width="9.109375" style="8"/>
    <col min="6401" max="6401" width="0" style="8" hidden="1" customWidth="1"/>
    <col min="6402" max="6402" width="65.109375" style="8" customWidth="1"/>
    <col min="6403" max="6403" width="27.5546875" style="8" customWidth="1"/>
    <col min="6404" max="6404" width="20.5546875" style="8" customWidth="1"/>
    <col min="6405" max="6405" width="17.6640625" style="8" customWidth="1"/>
    <col min="6406" max="6406" width="20.33203125" style="8" customWidth="1"/>
    <col min="6407" max="6411" width="17.33203125" style="8" customWidth="1"/>
    <col min="6412" max="6412" width="22.6640625" style="8" customWidth="1"/>
    <col min="6413" max="6413" width="71.5546875" style="8" customWidth="1"/>
    <col min="6414" max="6414" width="10.5546875" style="8" customWidth="1"/>
    <col min="6415" max="6419" width="10.109375" style="8" customWidth="1"/>
    <col min="6420" max="6420" width="10" style="8" customWidth="1"/>
    <col min="6421" max="6421" width="16.5546875" style="8" customWidth="1"/>
    <col min="6422" max="6656" width="9.109375" style="8"/>
    <col min="6657" max="6657" width="0" style="8" hidden="1" customWidth="1"/>
    <col min="6658" max="6658" width="65.109375" style="8" customWidth="1"/>
    <col min="6659" max="6659" width="27.5546875" style="8" customWidth="1"/>
    <col min="6660" max="6660" width="20.5546875" style="8" customWidth="1"/>
    <col min="6661" max="6661" width="17.6640625" style="8" customWidth="1"/>
    <col min="6662" max="6662" width="20.33203125" style="8" customWidth="1"/>
    <col min="6663" max="6667" width="17.33203125" style="8" customWidth="1"/>
    <col min="6668" max="6668" width="22.6640625" style="8" customWidth="1"/>
    <col min="6669" max="6669" width="71.5546875" style="8" customWidth="1"/>
    <col min="6670" max="6670" width="10.5546875" style="8" customWidth="1"/>
    <col min="6671" max="6675" width="10.109375" style="8" customWidth="1"/>
    <col min="6676" max="6676" width="10" style="8" customWidth="1"/>
    <col min="6677" max="6677" width="16.5546875" style="8" customWidth="1"/>
    <col min="6678" max="6912" width="9.109375" style="8"/>
    <col min="6913" max="6913" width="0" style="8" hidden="1" customWidth="1"/>
    <col min="6914" max="6914" width="65.109375" style="8" customWidth="1"/>
    <col min="6915" max="6915" width="27.5546875" style="8" customWidth="1"/>
    <col min="6916" max="6916" width="20.5546875" style="8" customWidth="1"/>
    <col min="6917" max="6917" width="17.6640625" style="8" customWidth="1"/>
    <col min="6918" max="6918" width="20.33203125" style="8" customWidth="1"/>
    <col min="6919" max="6923" width="17.33203125" style="8" customWidth="1"/>
    <col min="6924" max="6924" width="22.6640625" style="8" customWidth="1"/>
    <col min="6925" max="6925" width="71.5546875" style="8" customWidth="1"/>
    <col min="6926" max="6926" width="10.5546875" style="8" customWidth="1"/>
    <col min="6927" max="6931" width="10.109375" style="8" customWidth="1"/>
    <col min="6932" max="6932" width="10" style="8" customWidth="1"/>
    <col min="6933" max="6933" width="16.5546875" style="8" customWidth="1"/>
    <col min="6934" max="7168" width="9.109375" style="8"/>
    <col min="7169" max="7169" width="0" style="8" hidden="1" customWidth="1"/>
    <col min="7170" max="7170" width="65.109375" style="8" customWidth="1"/>
    <col min="7171" max="7171" width="27.5546875" style="8" customWidth="1"/>
    <col min="7172" max="7172" width="20.5546875" style="8" customWidth="1"/>
    <col min="7173" max="7173" width="17.6640625" style="8" customWidth="1"/>
    <col min="7174" max="7174" width="20.33203125" style="8" customWidth="1"/>
    <col min="7175" max="7179" width="17.33203125" style="8" customWidth="1"/>
    <col min="7180" max="7180" width="22.6640625" style="8" customWidth="1"/>
    <col min="7181" max="7181" width="71.5546875" style="8" customWidth="1"/>
    <col min="7182" max="7182" width="10.5546875" style="8" customWidth="1"/>
    <col min="7183" max="7187" width="10.109375" style="8" customWidth="1"/>
    <col min="7188" max="7188" width="10" style="8" customWidth="1"/>
    <col min="7189" max="7189" width="16.5546875" style="8" customWidth="1"/>
    <col min="7190" max="7424" width="9.109375" style="8"/>
    <col min="7425" max="7425" width="0" style="8" hidden="1" customWidth="1"/>
    <col min="7426" max="7426" width="65.109375" style="8" customWidth="1"/>
    <col min="7427" max="7427" width="27.5546875" style="8" customWidth="1"/>
    <col min="7428" max="7428" width="20.5546875" style="8" customWidth="1"/>
    <col min="7429" max="7429" width="17.6640625" style="8" customWidth="1"/>
    <col min="7430" max="7430" width="20.33203125" style="8" customWidth="1"/>
    <col min="7431" max="7435" width="17.33203125" style="8" customWidth="1"/>
    <col min="7436" max="7436" width="22.6640625" style="8" customWidth="1"/>
    <col min="7437" max="7437" width="71.5546875" style="8" customWidth="1"/>
    <col min="7438" max="7438" width="10.5546875" style="8" customWidth="1"/>
    <col min="7439" max="7443" width="10.109375" style="8" customWidth="1"/>
    <col min="7444" max="7444" width="10" style="8" customWidth="1"/>
    <col min="7445" max="7445" width="16.5546875" style="8" customWidth="1"/>
    <col min="7446" max="7680" width="9.109375" style="8"/>
    <col min="7681" max="7681" width="0" style="8" hidden="1" customWidth="1"/>
    <col min="7682" max="7682" width="65.109375" style="8" customWidth="1"/>
    <col min="7683" max="7683" width="27.5546875" style="8" customWidth="1"/>
    <col min="7684" max="7684" width="20.5546875" style="8" customWidth="1"/>
    <col min="7685" max="7685" width="17.6640625" style="8" customWidth="1"/>
    <col min="7686" max="7686" width="20.33203125" style="8" customWidth="1"/>
    <col min="7687" max="7691" width="17.33203125" style="8" customWidth="1"/>
    <col min="7692" max="7692" width="22.6640625" style="8" customWidth="1"/>
    <col min="7693" max="7693" width="71.5546875" style="8" customWidth="1"/>
    <col min="7694" max="7694" width="10.5546875" style="8" customWidth="1"/>
    <col min="7695" max="7699" width="10.109375" style="8" customWidth="1"/>
    <col min="7700" max="7700" width="10" style="8" customWidth="1"/>
    <col min="7701" max="7701" width="16.5546875" style="8" customWidth="1"/>
    <col min="7702" max="7936" width="9.109375" style="8"/>
    <col min="7937" max="7937" width="0" style="8" hidden="1" customWidth="1"/>
    <col min="7938" max="7938" width="65.109375" style="8" customWidth="1"/>
    <col min="7939" max="7939" width="27.5546875" style="8" customWidth="1"/>
    <col min="7940" max="7940" width="20.5546875" style="8" customWidth="1"/>
    <col min="7941" max="7941" width="17.6640625" style="8" customWidth="1"/>
    <col min="7942" max="7942" width="20.33203125" style="8" customWidth="1"/>
    <col min="7943" max="7947" width="17.33203125" style="8" customWidth="1"/>
    <col min="7948" max="7948" width="22.6640625" style="8" customWidth="1"/>
    <col min="7949" max="7949" width="71.5546875" style="8" customWidth="1"/>
    <col min="7950" max="7950" width="10.5546875" style="8" customWidth="1"/>
    <col min="7951" max="7955" width="10.109375" style="8" customWidth="1"/>
    <col min="7956" max="7956" width="10" style="8" customWidth="1"/>
    <col min="7957" max="7957" width="16.5546875" style="8" customWidth="1"/>
    <col min="7958" max="8192" width="9.109375" style="8"/>
    <col min="8193" max="8193" width="0" style="8" hidden="1" customWidth="1"/>
    <col min="8194" max="8194" width="65.109375" style="8" customWidth="1"/>
    <col min="8195" max="8195" width="27.5546875" style="8" customWidth="1"/>
    <col min="8196" max="8196" width="20.5546875" style="8" customWidth="1"/>
    <col min="8197" max="8197" width="17.6640625" style="8" customWidth="1"/>
    <col min="8198" max="8198" width="20.33203125" style="8" customWidth="1"/>
    <col min="8199" max="8203" width="17.33203125" style="8" customWidth="1"/>
    <col min="8204" max="8204" width="22.6640625" style="8" customWidth="1"/>
    <col min="8205" max="8205" width="71.5546875" style="8" customWidth="1"/>
    <col min="8206" max="8206" width="10.5546875" style="8" customWidth="1"/>
    <col min="8207" max="8211" width="10.109375" style="8" customWidth="1"/>
    <col min="8212" max="8212" width="10" style="8" customWidth="1"/>
    <col min="8213" max="8213" width="16.5546875" style="8" customWidth="1"/>
    <col min="8214" max="8448" width="9.109375" style="8"/>
    <col min="8449" max="8449" width="0" style="8" hidden="1" customWidth="1"/>
    <col min="8450" max="8450" width="65.109375" style="8" customWidth="1"/>
    <col min="8451" max="8451" width="27.5546875" style="8" customWidth="1"/>
    <col min="8452" max="8452" width="20.5546875" style="8" customWidth="1"/>
    <col min="8453" max="8453" width="17.6640625" style="8" customWidth="1"/>
    <col min="8454" max="8454" width="20.33203125" style="8" customWidth="1"/>
    <col min="8455" max="8459" width="17.33203125" style="8" customWidth="1"/>
    <col min="8460" max="8460" width="22.6640625" style="8" customWidth="1"/>
    <col min="8461" max="8461" width="71.5546875" style="8" customWidth="1"/>
    <col min="8462" max="8462" width="10.5546875" style="8" customWidth="1"/>
    <col min="8463" max="8467" width="10.109375" style="8" customWidth="1"/>
    <col min="8468" max="8468" width="10" style="8" customWidth="1"/>
    <col min="8469" max="8469" width="16.5546875" style="8" customWidth="1"/>
    <col min="8470" max="8704" width="9.109375" style="8"/>
    <col min="8705" max="8705" width="0" style="8" hidden="1" customWidth="1"/>
    <col min="8706" max="8706" width="65.109375" style="8" customWidth="1"/>
    <col min="8707" max="8707" width="27.5546875" style="8" customWidth="1"/>
    <col min="8708" max="8708" width="20.5546875" style="8" customWidth="1"/>
    <col min="8709" max="8709" width="17.6640625" style="8" customWidth="1"/>
    <col min="8710" max="8710" width="20.33203125" style="8" customWidth="1"/>
    <col min="8711" max="8715" width="17.33203125" style="8" customWidth="1"/>
    <col min="8716" max="8716" width="22.6640625" style="8" customWidth="1"/>
    <col min="8717" max="8717" width="71.5546875" style="8" customWidth="1"/>
    <col min="8718" max="8718" width="10.5546875" style="8" customWidth="1"/>
    <col min="8719" max="8723" width="10.109375" style="8" customWidth="1"/>
    <col min="8724" max="8724" width="10" style="8" customWidth="1"/>
    <col min="8725" max="8725" width="16.5546875" style="8" customWidth="1"/>
    <col min="8726" max="8960" width="9.109375" style="8"/>
    <col min="8961" max="8961" width="0" style="8" hidden="1" customWidth="1"/>
    <col min="8962" max="8962" width="65.109375" style="8" customWidth="1"/>
    <col min="8963" max="8963" width="27.5546875" style="8" customWidth="1"/>
    <col min="8964" max="8964" width="20.5546875" style="8" customWidth="1"/>
    <col min="8965" max="8965" width="17.6640625" style="8" customWidth="1"/>
    <col min="8966" max="8966" width="20.33203125" style="8" customWidth="1"/>
    <col min="8967" max="8971" width="17.33203125" style="8" customWidth="1"/>
    <col min="8972" max="8972" width="22.6640625" style="8" customWidth="1"/>
    <col min="8973" max="8973" width="71.5546875" style="8" customWidth="1"/>
    <col min="8974" max="8974" width="10.5546875" style="8" customWidth="1"/>
    <col min="8975" max="8979" width="10.109375" style="8" customWidth="1"/>
    <col min="8980" max="8980" width="10" style="8" customWidth="1"/>
    <col min="8981" max="8981" width="16.5546875" style="8" customWidth="1"/>
    <col min="8982" max="9216" width="9.109375" style="8"/>
    <col min="9217" max="9217" width="0" style="8" hidden="1" customWidth="1"/>
    <col min="9218" max="9218" width="65.109375" style="8" customWidth="1"/>
    <col min="9219" max="9219" width="27.5546875" style="8" customWidth="1"/>
    <col min="9220" max="9220" width="20.5546875" style="8" customWidth="1"/>
    <col min="9221" max="9221" width="17.6640625" style="8" customWidth="1"/>
    <col min="9222" max="9222" width="20.33203125" style="8" customWidth="1"/>
    <col min="9223" max="9227" width="17.33203125" style="8" customWidth="1"/>
    <col min="9228" max="9228" width="22.6640625" style="8" customWidth="1"/>
    <col min="9229" max="9229" width="71.5546875" style="8" customWidth="1"/>
    <col min="9230" max="9230" width="10.5546875" style="8" customWidth="1"/>
    <col min="9231" max="9235" width="10.109375" style="8" customWidth="1"/>
    <col min="9236" max="9236" width="10" style="8" customWidth="1"/>
    <col min="9237" max="9237" width="16.5546875" style="8" customWidth="1"/>
    <col min="9238" max="9472" width="9.109375" style="8"/>
    <col min="9473" max="9473" width="0" style="8" hidden="1" customWidth="1"/>
    <col min="9474" max="9474" width="65.109375" style="8" customWidth="1"/>
    <col min="9475" max="9475" width="27.5546875" style="8" customWidth="1"/>
    <col min="9476" max="9476" width="20.5546875" style="8" customWidth="1"/>
    <col min="9477" max="9477" width="17.6640625" style="8" customWidth="1"/>
    <col min="9478" max="9478" width="20.33203125" style="8" customWidth="1"/>
    <col min="9479" max="9483" width="17.33203125" style="8" customWidth="1"/>
    <col min="9484" max="9484" width="22.6640625" style="8" customWidth="1"/>
    <col min="9485" max="9485" width="71.5546875" style="8" customWidth="1"/>
    <col min="9486" max="9486" width="10.5546875" style="8" customWidth="1"/>
    <col min="9487" max="9491" width="10.109375" style="8" customWidth="1"/>
    <col min="9492" max="9492" width="10" style="8" customWidth="1"/>
    <col min="9493" max="9493" width="16.5546875" style="8" customWidth="1"/>
    <col min="9494" max="9728" width="9.109375" style="8"/>
    <col min="9729" max="9729" width="0" style="8" hidden="1" customWidth="1"/>
    <col min="9730" max="9730" width="65.109375" style="8" customWidth="1"/>
    <col min="9731" max="9731" width="27.5546875" style="8" customWidth="1"/>
    <col min="9732" max="9732" width="20.5546875" style="8" customWidth="1"/>
    <col min="9733" max="9733" width="17.6640625" style="8" customWidth="1"/>
    <col min="9734" max="9734" width="20.33203125" style="8" customWidth="1"/>
    <col min="9735" max="9739" width="17.33203125" style="8" customWidth="1"/>
    <col min="9740" max="9740" width="22.6640625" style="8" customWidth="1"/>
    <col min="9741" max="9741" width="71.5546875" style="8" customWidth="1"/>
    <col min="9742" max="9742" width="10.5546875" style="8" customWidth="1"/>
    <col min="9743" max="9747" width="10.109375" style="8" customWidth="1"/>
    <col min="9748" max="9748" width="10" style="8" customWidth="1"/>
    <col min="9749" max="9749" width="16.5546875" style="8" customWidth="1"/>
    <col min="9750" max="9984" width="9.109375" style="8"/>
    <col min="9985" max="9985" width="0" style="8" hidden="1" customWidth="1"/>
    <col min="9986" max="9986" width="65.109375" style="8" customWidth="1"/>
    <col min="9987" max="9987" width="27.5546875" style="8" customWidth="1"/>
    <col min="9988" max="9988" width="20.5546875" style="8" customWidth="1"/>
    <col min="9989" max="9989" width="17.6640625" style="8" customWidth="1"/>
    <col min="9990" max="9990" width="20.33203125" style="8" customWidth="1"/>
    <col min="9991" max="9995" width="17.33203125" style="8" customWidth="1"/>
    <col min="9996" max="9996" width="22.6640625" style="8" customWidth="1"/>
    <col min="9997" max="9997" width="71.5546875" style="8" customWidth="1"/>
    <col min="9998" max="9998" width="10.5546875" style="8" customWidth="1"/>
    <col min="9999" max="10003" width="10.109375" style="8" customWidth="1"/>
    <col min="10004" max="10004" width="10" style="8" customWidth="1"/>
    <col min="10005" max="10005" width="16.5546875" style="8" customWidth="1"/>
    <col min="10006" max="10240" width="9.109375" style="8"/>
    <col min="10241" max="10241" width="0" style="8" hidden="1" customWidth="1"/>
    <col min="10242" max="10242" width="65.109375" style="8" customWidth="1"/>
    <col min="10243" max="10243" width="27.5546875" style="8" customWidth="1"/>
    <col min="10244" max="10244" width="20.5546875" style="8" customWidth="1"/>
    <col min="10245" max="10245" width="17.6640625" style="8" customWidth="1"/>
    <col min="10246" max="10246" width="20.33203125" style="8" customWidth="1"/>
    <col min="10247" max="10251" width="17.33203125" style="8" customWidth="1"/>
    <col min="10252" max="10252" width="22.6640625" style="8" customWidth="1"/>
    <col min="10253" max="10253" width="71.5546875" style="8" customWidth="1"/>
    <col min="10254" max="10254" width="10.5546875" style="8" customWidth="1"/>
    <col min="10255" max="10259" width="10.109375" style="8" customWidth="1"/>
    <col min="10260" max="10260" width="10" style="8" customWidth="1"/>
    <col min="10261" max="10261" width="16.5546875" style="8" customWidth="1"/>
    <col min="10262" max="10496" width="9.109375" style="8"/>
    <col min="10497" max="10497" width="0" style="8" hidden="1" customWidth="1"/>
    <col min="10498" max="10498" width="65.109375" style="8" customWidth="1"/>
    <col min="10499" max="10499" width="27.5546875" style="8" customWidth="1"/>
    <col min="10500" max="10500" width="20.5546875" style="8" customWidth="1"/>
    <col min="10501" max="10501" width="17.6640625" style="8" customWidth="1"/>
    <col min="10502" max="10502" width="20.33203125" style="8" customWidth="1"/>
    <col min="10503" max="10507" width="17.33203125" style="8" customWidth="1"/>
    <col min="10508" max="10508" width="22.6640625" style="8" customWidth="1"/>
    <col min="10509" max="10509" width="71.5546875" style="8" customWidth="1"/>
    <col min="10510" max="10510" width="10.5546875" style="8" customWidth="1"/>
    <col min="10511" max="10515" width="10.109375" style="8" customWidth="1"/>
    <col min="10516" max="10516" width="10" style="8" customWidth="1"/>
    <col min="10517" max="10517" width="16.5546875" style="8" customWidth="1"/>
    <col min="10518" max="10752" width="9.109375" style="8"/>
    <col min="10753" max="10753" width="0" style="8" hidden="1" customWidth="1"/>
    <col min="10754" max="10754" width="65.109375" style="8" customWidth="1"/>
    <col min="10755" max="10755" width="27.5546875" style="8" customWidth="1"/>
    <col min="10756" max="10756" width="20.5546875" style="8" customWidth="1"/>
    <col min="10757" max="10757" width="17.6640625" style="8" customWidth="1"/>
    <col min="10758" max="10758" width="20.33203125" style="8" customWidth="1"/>
    <col min="10759" max="10763" width="17.33203125" style="8" customWidth="1"/>
    <col min="10764" max="10764" width="22.6640625" style="8" customWidth="1"/>
    <col min="10765" max="10765" width="71.5546875" style="8" customWidth="1"/>
    <col min="10766" max="10766" width="10.5546875" style="8" customWidth="1"/>
    <col min="10767" max="10771" width="10.109375" style="8" customWidth="1"/>
    <col min="10772" max="10772" width="10" style="8" customWidth="1"/>
    <col min="10773" max="10773" width="16.5546875" style="8" customWidth="1"/>
    <col min="10774" max="11008" width="9.109375" style="8"/>
    <col min="11009" max="11009" width="0" style="8" hidden="1" customWidth="1"/>
    <col min="11010" max="11010" width="65.109375" style="8" customWidth="1"/>
    <col min="11011" max="11011" width="27.5546875" style="8" customWidth="1"/>
    <col min="11012" max="11012" width="20.5546875" style="8" customWidth="1"/>
    <col min="11013" max="11013" width="17.6640625" style="8" customWidth="1"/>
    <col min="11014" max="11014" width="20.33203125" style="8" customWidth="1"/>
    <col min="11015" max="11019" width="17.33203125" style="8" customWidth="1"/>
    <col min="11020" max="11020" width="22.6640625" style="8" customWidth="1"/>
    <col min="11021" max="11021" width="71.5546875" style="8" customWidth="1"/>
    <col min="11022" max="11022" width="10.5546875" style="8" customWidth="1"/>
    <col min="11023" max="11027" width="10.109375" style="8" customWidth="1"/>
    <col min="11028" max="11028" width="10" style="8" customWidth="1"/>
    <col min="11029" max="11029" width="16.5546875" style="8" customWidth="1"/>
    <col min="11030" max="11264" width="9.109375" style="8"/>
    <col min="11265" max="11265" width="0" style="8" hidden="1" customWidth="1"/>
    <col min="11266" max="11266" width="65.109375" style="8" customWidth="1"/>
    <col min="11267" max="11267" width="27.5546875" style="8" customWidth="1"/>
    <col min="11268" max="11268" width="20.5546875" style="8" customWidth="1"/>
    <col min="11269" max="11269" width="17.6640625" style="8" customWidth="1"/>
    <col min="11270" max="11270" width="20.33203125" style="8" customWidth="1"/>
    <col min="11271" max="11275" width="17.33203125" style="8" customWidth="1"/>
    <col min="11276" max="11276" width="22.6640625" style="8" customWidth="1"/>
    <col min="11277" max="11277" width="71.5546875" style="8" customWidth="1"/>
    <col min="11278" max="11278" width="10.5546875" style="8" customWidth="1"/>
    <col min="11279" max="11283" width="10.109375" style="8" customWidth="1"/>
    <col min="11284" max="11284" width="10" style="8" customWidth="1"/>
    <col min="11285" max="11285" width="16.5546875" style="8" customWidth="1"/>
    <col min="11286" max="11520" width="9.109375" style="8"/>
    <col min="11521" max="11521" width="0" style="8" hidden="1" customWidth="1"/>
    <col min="11522" max="11522" width="65.109375" style="8" customWidth="1"/>
    <col min="11523" max="11523" width="27.5546875" style="8" customWidth="1"/>
    <col min="11524" max="11524" width="20.5546875" style="8" customWidth="1"/>
    <col min="11525" max="11525" width="17.6640625" style="8" customWidth="1"/>
    <col min="11526" max="11526" width="20.33203125" style="8" customWidth="1"/>
    <col min="11527" max="11531" width="17.33203125" style="8" customWidth="1"/>
    <col min="11532" max="11532" width="22.6640625" style="8" customWidth="1"/>
    <col min="11533" max="11533" width="71.5546875" style="8" customWidth="1"/>
    <col min="11534" max="11534" width="10.5546875" style="8" customWidth="1"/>
    <col min="11535" max="11539" width="10.109375" style="8" customWidth="1"/>
    <col min="11540" max="11540" width="10" style="8" customWidth="1"/>
    <col min="11541" max="11541" width="16.5546875" style="8" customWidth="1"/>
    <col min="11542" max="11776" width="9.109375" style="8"/>
    <col min="11777" max="11777" width="0" style="8" hidden="1" customWidth="1"/>
    <col min="11778" max="11778" width="65.109375" style="8" customWidth="1"/>
    <col min="11779" max="11779" width="27.5546875" style="8" customWidth="1"/>
    <col min="11780" max="11780" width="20.5546875" style="8" customWidth="1"/>
    <col min="11781" max="11781" width="17.6640625" style="8" customWidth="1"/>
    <col min="11782" max="11782" width="20.33203125" style="8" customWidth="1"/>
    <col min="11783" max="11787" width="17.33203125" style="8" customWidth="1"/>
    <col min="11788" max="11788" width="22.6640625" style="8" customWidth="1"/>
    <col min="11789" max="11789" width="71.5546875" style="8" customWidth="1"/>
    <col min="11790" max="11790" width="10.5546875" style="8" customWidth="1"/>
    <col min="11791" max="11795" width="10.109375" style="8" customWidth="1"/>
    <col min="11796" max="11796" width="10" style="8" customWidth="1"/>
    <col min="11797" max="11797" width="16.5546875" style="8" customWidth="1"/>
    <col min="11798" max="12032" width="9.109375" style="8"/>
    <col min="12033" max="12033" width="0" style="8" hidden="1" customWidth="1"/>
    <col min="12034" max="12034" width="65.109375" style="8" customWidth="1"/>
    <col min="12035" max="12035" width="27.5546875" style="8" customWidth="1"/>
    <col min="12036" max="12036" width="20.5546875" style="8" customWidth="1"/>
    <col min="12037" max="12037" width="17.6640625" style="8" customWidth="1"/>
    <col min="12038" max="12038" width="20.33203125" style="8" customWidth="1"/>
    <col min="12039" max="12043" width="17.33203125" style="8" customWidth="1"/>
    <col min="12044" max="12044" width="22.6640625" style="8" customWidth="1"/>
    <col min="12045" max="12045" width="71.5546875" style="8" customWidth="1"/>
    <col min="12046" max="12046" width="10.5546875" style="8" customWidth="1"/>
    <col min="12047" max="12051" width="10.109375" style="8" customWidth="1"/>
    <col min="12052" max="12052" width="10" style="8" customWidth="1"/>
    <col min="12053" max="12053" width="16.5546875" style="8" customWidth="1"/>
    <col min="12054" max="12288" width="9.109375" style="8"/>
    <col min="12289" max="12289" width="0" style="8" hidden="1" customWidth="1"/>
    <col min="12290" max="12290" width="65.109375" style="8" customWidth="1"/>
    <col min="12291" max="12291" width="27.5546875" style="8" customWidth="1"/>
    <col min="12292" max="12292" width="20.5546875" style="8" customWidth="1"/>
    <col min="12293" max="12293" width="17.6640625" style="8" customWidth="1"/>
    <col min="12294" max="12294" width="20.33203125" style="8" customWidth="1"/>
    <col min="12295" max="12299" width="17.33203125" style="8" customWidth="1"/>
    <col min="12300" max="12300" width="22.6640625" style="8" customWidth="1"/>
    <col min="12301" max="12301" width="71.5546875" style="8" customWidth="1"/>
    <col min="12302" max="12302" width="10.5546875" style="8" customWidth="1"/>
    <col min="12303" max="12307" width="10.109375" style="8" customWidth="1"/>
    <col min="12308" max="12308" width="10" style="8" customWidth="1"/>
    <col min="12309" max="12309" width="16.5546875" style="8" customWidth="1"/>
    <col min="12310" max="12544" width="9.109375" style="8"/>
    <col min="12545" max="12545" width="0" style="8" hidden="1" customWidth="1"/>
    <col min="12546" max="12546" width="65.109375" style="8" customWidth="1"/>
    <col min="12547" max="12547" width="27.5546875" style="8" customWidth="1"/>
    <col min="12548" max="12548" width="20.5546875" style="8" customWidth="1"/>
    <col min="12549" max="12549" width="17.6640625" style="8" customWidth="1"/>
    <col min="12550" max="12550" width="20.33203125" style="8" customWidth="1"/>
    <col min="12551" max="12555" width="17.33203125" style="8" customWidth="1"/>
    <col min="12556" max="12556" width="22.6640625" style="8" customWidth="1"/>
    <col min="12557" max="12557" width="71.5546875" style="8" customWidth="1"/>
    <col min="12558" max="12558" width="10.5546875" style="8" customWidth="1"/>
    <col min="12559" max="12563" width="10.109375" style="8" customWidth="1"/>
    <col min="12564" max="12564" width="10" style="8" customWidth="1"/>
    <col min="12565" max="12565" width="16.5546875" style="8" customWidth="1"/>
    <col min="12566" max="12800" width="9.109375" style="8"/>
    <col min="12801" max="12801" width="0" style="8" hidden="1" customWidth="1"/>
    <col min="12802" max="12802" width="65.109375" style="8" customWidth="1"/>
    <col min="12803" max="12803" width="27.5546875" style="8" customWidth="1"/>
    <col min="12804" max="12804" width="20.5546875" style="8" customWidth="1"/>
    <col min="12805" max="12805" width="17.6640625" style="8" customWidth="1"/>
    <col min="12806" max="12806" width="20.33203125" style="8" customWidth="1"/>
    <col min="12807" max="12811" width="17.33203125" style="8" customWidth="1"/>
    <col min="12812" max="12812" width="22.6640625" style="8" customWidth="1"/>
    <col min="12813" max="12813" width="71.5546875" style="8" customWidth="1"/>
    <col min="12814" max="12814" width="10.5546875" style="8" customWidth="1"/>
    <col min="12815" max="12819" width="10.109375" style="8" customWidth="1"/>
    <col min="12820" max="12820" width="10" style="8" customWidth="1"/>
    <col min="12821" max="12821" width="16.5546875" style="8" customWidth="1"/>
    <col min="12822" max="13056" width="9.109375" style="8"/>
    <col min="13057" max="13057" width="0" style="8" hidden="1" customWidth="1"/>
    <col min="13058" max="13058" width="65.109375" style="8" customWidth="1"/>
    <col min="13059" max="13059" width="27.5546875" style="8" customWidth="1"/>
    <col min="13060" max="13060" width="20.5546875" style="8" customWidth="1"/>
    <col min="13061" max="13061" width="17.6640625" style="8" customWidth="1"/>
    <col min="13062" max="13062" width="20.33203125" style="8" customWidth="1"/>
    <col min="13063" max="13067" width="17.33203125" style="8" customWidth="1"/>
    <col min="13068" max="13068" width="22.6640625" style="8" customWidth="1"/>
    <col min="13069" max="13069" width="71.5546875" style="8" customWidth="1"/>
    <col min="13070" max="13070" width="10.5546875" style="8" customWidth="1"/>
    <col min="13071" max="13075" width="10.109375" style="8" customWidth="1"/>
    <col min="13076" max="13076" width="10" style="8" customWidth="1"/>
    <col min="13077" max="13077" width="16.5546875" style="8" customWidth="1"/>
    <col min="13078" max="13312" width="9.109375" style="8"/>
    <col min="13313" max="13313" width="0" style="8" hidden="1" customWidth="1"/>
    <col min="13314" max="13314" width="65.109375" style="8" customWidth="1"/>
    <col min="13315" max="13315" width="27.5546875" style="8" customWidth="1"/>
    <col min="13316" max="13316" width="20.5546875" style="8" customWidth="1"/>
    <col min="13317" max="13317" width="17.6640625" style="8" customWidth="1"/>
    <col min="13318" max="13318" width="20.33203125" style="8" customWidth="1"/>
    <col min="13319" max="13323" width="17.33203125" style="8" customWidth="1"/>
    <col min="13324" max="13324" width="22.6640625" style="8" customWidth="1"/>
    <col min="13325" max="13325" width="71.5546875" style="8" customWidth="1"/>
    <col min="13326" max="13326" width="10.5546875" style="8" customWidth="1"/>
    <col min="13327" max="13331" width="10.109375" style="8" customWidth="1"/>
    <col min="13332" max="13332" width="10" style="8" customWidth="1"/>
    <col min="13333" max="13333" width="16.5546875" style="8" customWidth="1"/>
    <col min="13334" max="13568" width="9.109375" style="8"/>
    <col min="13569" max="13569" width="0" style="8" hidden="1" customWidth="1"/>
    <col min="13570" max="13570" width="65.109375" style="8" customWidth="1"/>
    <col min="13571" max="13571" width="27.5546875" style="8" customWidth="1"/>
    <col min="13572" max="13572" width="20.5546875" style="8" customWidth="1"/>
    <col min="13573" max="13573" width="17.6640625" style="8" customWidth="1"/>
    <col min="13574" max="13574" width="20.33203125" style="8" customWidth="1"/>
    <col min="13575" max="13579" width="17.33203125" style="8" customWidth="1"/>
    <col min="13580" max="13580" width="22.6640625" style="8" customWidth="1"/>
    <col min="13581" max="13581" width="71.5546875" style="8" customWidth="1"/>
    <col min="13582" max="13582" width="10.5546875" style="8" customWidth="1"/>
    <col min="13583" max="13587" width="10.109375" style="8" customWidth="1"/>
    <col min="13588" max="13588" width="10" style="8" customWidth="1"/>
    <col min="13589" max="13589" width="16.5546875" style="8" customWidth="1"/>
    <col min="13590" max="13824" width="9.109375" style="8"/>
    <col min="13825" max="13825" width="0" style="8" hidden="1" customWidth="1"/>
    <col min="13826" max="13826" width="65.109375" style="8" customWidth="1"/>
    <col min="13827" max="13827" width="27.5546875" style="8" customWidth="1"/>
    <col min="13828" max="13828" width="20.5546875" style="8" customWidth="1"/>
    <col min="13829" max="13829" width="17.6640625" style="8" customWidth="1"/>
    <col min="13830" max="13830" width="20.33203125" style="8" customWidth="1"/>
    <col min="13831" max="13835" width="17.33203125" style="8" customWidth="1"/>
    <col min="13836" max="13836" width="22.6640625" style="8" customWidth="1"/>
    <col min="13837" max="13837" width="71.5546875" style="8" customWidth="1"/>
    <col min="13838" max="13838" width="10.5546875" style="8" customWidth="1"/>
    <col min="13839" max="13843" width="10.109375" style="8" customWidth="1"/>
    <col min="13844" max="13844" width="10" style="8" customWidth="1"/>
    <col min="13845" max="13845" width="16.5546875" style="8" customWidth="1"/>
    <col min="13846" max="14080" width="9.109375" style="8"/>
    <col min="14081" max="14081" width="0" style="8" hidden="1" customWidth="1"/>
    <col min="14082" max="14082" width="65.109375" style="8" customWidth="1"/>
    <col min="14083" max="14083" width="27.5546875" style="8" customWidth="1"/>
    <col min="14084" max="14084" width="20.5546875" style="8" customWidth="1"/>
    <col min="14085" max="14085" width="17.6640625" style="8" customWidth="1"/>
    <col min="14086" max="14086" width="20.33203125" style="8" customWidth="1"/>
    <col min="14087" max="14091" width="17.33203125" style="8" customWidth="1"/>
    <col min="14092" max="14092" width="22.6640625" style="8" customWidth="1"/>
    <col min="14093" max="14093" width="71.5546875" style="8" customWidth="1"/>
    <col min="14094" max="14094" width="10.5546875" style="8" customWidth="1"/>
    <col min="14095" max="14099" width="10.109375" style="8" customWidth="1"/>
    <col min="14100" max="14100" width="10" style="8" customWidth="1"/>
    <col min="14101" max="14101" width="16.5546875" style="8" customWidth="1"/>
    <col min="14102" max="14336" width="9.109375" style="8"/>
    <col min="14337" max="14337" width="0" style="8" hidden="1" customWidth="1"/>
    <col min="14338" max="14338" width="65.109375" style="8" customWidth="1"/>
    <col min="14339" max="14339" width="27.5546875" style="8" customWidth="1"/>
    <col min="14340" max="14340" width="20.5546875" style="8" customWidth="1"/>
    <col min="14341" max="14341" width="17.6640625" style="8" customWidth="1"/>
    <col min="14342" max="14342" width="20.33203125" style="8" customWidth="1"/>
    <col min="14343" max="14347" width="17.33203125" style="8" customWidth="1"/>
    <col min="14348" max="14348" width="22.6640625" style="8" customWidth="1"/>
    <col min="14349" max="14349" width="71.5546875" style="8" customWidth="1"/>
    <col min="14350" max="14350" width="10.5546875" style="8" customWidth="1"/>
    <col min="14351" max="14355" width="10.109375" style="8" customWidth="1"/>
    <col min="14356" max="14356" width="10" style="8" customWidth="1"/>
    <col min="14357" max="14357" width="16.5546875" style="8" customWidth="1"/>
    <col min="14358" max="14592" width="9.109375" style="8"/>
    <col min="14593" max="14593" width="0" style="8" hidden="1" customWidth="1"/>
    <col min="14594" max="14594" width="65.109375" style="8" customWidth="1"/>
    <col min="14595" max="14595" width="27.5546875" style="8" customWidth="1"/>
    <col min="14596" max="14596" width="20.5546875" style="8" customWidth="1"/>
    <col min="14597" max="14597" width="17.6640625" style="8" customWidth="1"/>
    <col min="14598" max="14598" width="20.33203125" style="8" customWidth="1"/>
    <col min="14599" max="14603" width="17.33203125" style="8" customWidth="1"/>
    <col min="14604" max="14604" width="22.6640625" style="8" customWidth="1"/>
    <col min="14605" max="14605" width="71.5546875" style="8" customWidth="1"/>
    <col min="14606" max="14606" width="10.5546875" style="8" customWidth="1"/>
    <col min="14607" max="14611" width="10.109375" style="8" customWidth="1"/>
    <col min="14612" max="14612" width="10" style="8" customWidth="1"/>
    <col min="14613" max="14613" width="16.5546875" style="8" customWidth="1"/>
    <col min="14614" max="14848" width="9.109375" style="8"/>
    <col min="14849" max="14849" width="0" style="8" hidden="1" customWidth="1"/>
    <col min="14850" max="14850" width="65.109375" style="8" customWidth="1"/>
    <col min="14851" max="14851" width="27.5546875" style="8" customWidth="1"/>
    <col min="14852" max="14852" width="20.5546875" style="8" customWidth="1"/>
    <col min="14853" max="14853" width="17.6640625" style="8" customWidth="1"/>
    <col min="14854" max="14854" width="20.33203125" style="8" customWidth="1"/>
    <col min="14855" max="14859" width="17.33203125" style="8" customWidth="1"/>
    <col min="14860" max="14860" width="22.6640625" style="8" customWidth="1"/>
    <col min="14861" max="14861" width="71.5546875" style="8" customWidth="1"/>
    <col min="14862" max="14862" width="10.5546875" style="8" customWidth="1"/>
    <col min="14863" max="14867" width="10.109375" style="8" customWidth="1"/>
    <col min="14868" max="14868" width="10" style="8" customWidth="1"/>
    <col min="14869" max="14869" width="16.5546875" style="8" customWidth="1"/>
    <col min="14870" max="15104" width="9.109375" style="8"/>
    <col min="15105" max="15105" width="0" style="8" hidden="1" customWidth="1"/>
    <col min="15106" max="15106" width="65.109375" style="8" customWidth="1"/>
    <col min="15107" max="15107" width="27.5546875" style="8" customWidth="1"/>
    <col min="15108" max="15108" width="20.5546875" style="8" customWidth="1"/>
    <col min="15109" max="15109" width="17.6640625" style="8" customWidth="1"/>
    <col min="15110" max="15110" width="20.33203125" style="8" customWidth="1"/>
    <col min="15111" max="15115" width="17.33203125" style="8" customWidth="1"/>
    <col min="15116" max="15116" width="22.6640625" style="8" customWidth="1"/>
    <col min="15117" max="15117" width="71.5546875" style="8" customWidth="1"/>
    <col min="15118" max="15118" width="10.5546875" style="8" customWidth="1"/>
    <col min="15119" max="15123" width="10.109375" style="8" customWidth="1"/>
    <col min="15124" max="15124" width="10" style="8" customWidth="1"/>
    <col min="15125" max="15125" width="16.5546875" style="8" customWidth="1"/>
    <col min="15126" max="15360" width="9.109375" style="8"/>
    <col min="15361" max="15361" width="0" style="8" hidden="1" customWidth="1"/>
    <col min="15362" max="15362" width="65.109375" style="8" customWidth="1"/>
    <col min="15363" max="15363" width="27.5546875" style="8" customWidth="1"/>
    <col min="15364" max="15364" width="20.5546875" style="8" customWidth="1"/>
    <col min="15365" max="15365" width="17.6640625" style="8" customWidth="1"/>
    <col min="15366" max="15366" width="20.33203125" style="8" customWidth="1"/>
    <col min="15367" max="15371" width="17.33203125" style="8" customWidth="1"/>
    <col min="15372" max="15372" width="22.6640625" style="8" customWidth="1"/>
    <col min="15373" max="15373" width="71.5546875" style="8" customWidth="1"/>
    <col min="15374" max="15374" width="10.5546875" style="8" customWidth="1"/>
    <col min="15375" max="15379" width="10.109375" style="8" customWidth="1"/>
    <col min="15380" max="15380" width="10" style="8" customWidth="1"/>
    <col min="15381" max="15381" width="16.5546875" style="8" customWidth="1"/>
    <col min="15382" max="15616" width="9.109375" style="8"/>
    <col min="15617" max="15617" width="0" style="8" hidden="1" customWidth="1"/>
    <col min="15618" max="15618" width="65.109375" style="8" customWidth="1"/>
    <col min="15619" max="15619" width="27.5546875" style="8" customWidth="1"/>
    <col min="15620" max="15620" width="20.5546875" style="8" customWidth="1"/>
    <col min="15621" max="15621" width="17.6640625" style="8" customWidth="1"/>
    <col min="15622" max="15622" width="20.33203125" style="8" customWidth="1"/>
    <col min="15623" max="15627" width="17.33203125" style="8" customWidth="1"/>
    <col min="15628" max="15628" width="22.6640625" style="8" customWidth="1"/>
    <col min="15629" max="15629" width="71.5546875" style="8" customWidth="1"/>
    <col min="15630" max="15630" width="10.5546875" style="8" customWidth="1"/>
    <col min="15631" max="15635" width="10.109375" style="8" customWidth="1"/>
    <col min="15636" max="15636" width="10" style="8" customWidth="1"/>
    <col min="15637" max="15637" width="16.5546875" style="8" customWidth="1"/>
    <col min="15638" max="15872" width="9.109375" style="8"/>
    <col min="15873" max="15873" width="0" style="8" hidden="1" customWidth="1"/>
    <col min="15874" max="15874" width="65.109375" style="8" customWidth="1"/>
    <col min="15875" max="15875" width="27.5546875" style="8" customWidth="1"/>
    <col min="15876" max="15876" width="20.5546875" style="8" customWidth="1"/>
    <col min="15877" max="15877" width="17.6640625" style="8" customWidth="1"/>
    <col min="15878" max="15878" width="20.33203125" style="8" customWidth="1"/>
    <col min="15879" max="15883" width="17.33203125" style="8" customWidth="1"/>
    <col min="15884" max="15884" width="22.6640625" style="8" customWidth="1"/>
    <col min="15885" max="15885" width="71.5546875" style="8" customWidth="1"/>
    <col min="15886" max="15886" width="10.5546875" style="8" customWidth="1"/>
    <col min="15887" max="15891" width="10.109375" style="8" customWidth="1"/>
    <col min="15892" max="15892" width="10" style="8" customWidth="1"/>
    <col min="15893" max="15893" width="16.5546875" style="8" customWidth="1"/>
    <col min="15894" max="16128" width="9.109375" style="8"/>
    <col min="16129" max="16129" width="0" style="8" hidden="1" customWidth="1"/>
    <col min="16130" max="16130" width="65.109375" style="8" customWidth="1"/>
    <col min="16131" max="16131" width="27.5546875" style="8" customWidth="1"/>
    <col min="16132" max="16132" width="20.5546875" style="8" customWidth="1"/>
    <col min="16133" max="16133" width="17.6640625" style="8" customWidth="1"/>
    <col min="16134" max="16134" width="20.33203125" style="8" customWidth="1"/>
    <col min="16135" max="16139" width="17.33203125" style="8" customWidth="1"/>
    <col min="16140" max="16140" width="22.6640625" style="8" customWidth="1"/>
    <col min="16141" max="16141" width="71.5546875" style="8" customWidth="1"/>
    <col min="16142" max="16142" width="10.5546875" style="8" customWidth="1"/>
    <col min="16143" max="16147" width="10.109375" style="8" customWidth="1"/>
    <col min="16148" max="16148" width="10" style="8" customWidth="1"/>
    <col min="16149" max="16149" width="16.5546875" style="8" customWidth="1"/>
    <col min="16150" max="16384" width="9.109375" style="8"/>
  </cols>
  <sheetData>
    <row r="1" spans="1:47" ht="20.25" customHeight="1">
      <c r="B1" s="2"/>
      <c r="C1" s="2"/>
      <c r="D1" s="3"/>
      <c r="E1" s="4"/>
      <c r="F1" s="4"/>
      <c r="L1" s="2"/>
      <c r="M1" s="2"/>
      <c r="O1" s="2"/>
      <c r="P1" s="2"/>
      <c r="Q1" s="2"/>
      <c r="R1" s="2" t="s">
        <v>0</v>
      </c>
      <c r="S1" s="2"/>
      <c r="T1" s="2"/>
    </row>
    <row r="2" spans="1:47" ht="20.25" customHeight="1">
      <c r="B2" s="2"/>
      <c r="C2" s="2"/>
      <c r="D2" s="3"/>
      <c r="E2" s="4"/>
      <c r="F2" s="4"/>
      <c r="L2" s="2"/>
      <c r="M2" s="2"/>
      <c r="O2" s="2"/>
      <c r="P2" s="2"/>
      <c r="Q2" s="2"/>
      <c r="R2" s="2" t="s">
        <v>1</v>
      </c>
      <c r="S2" s="2"/>
      <c r="T2" s="2"/>
    </row>
    <row r="3" spans="1:47" ht="20.25" customHeight="1">
      <c r="B3" s="2"/>
      <c r="C3" s="2"/>
      <c r="D3" s="3"/>
      <c r="E3" s="4"/>
      <c r="F3" s="4"/>
      <c r="L3" s="2"/>
      <c r="M3" s="2"/>
      <c r="O3" s="2"/>
      <c r="P3" s="2"/>
      <c r="Q3" s="2"/>
      <c r="R3" s="2" t="s">
        <v>2</v>
      </c>
      <c r="S3" s="2"/>
      <c r="T3" s="2"/>
    </row>
    <row r="4" spans="1:47" s="12" customFormat="1" ht="20.25" customHeight="1">
      <c r="A4" s="10"/>
      <c r="B4" s="11"/>
      <c r="C4" s="11"/>
      <c r="D4" s="4"/>
      <c r="E4" s="4"/>
      <c r="F4" s="4"/>
      <c r="G4" s="5"/>
      <c r="H4" s="5"/>
      <c r="I4" s="5"/>
      <c r="J4" s="5"/>
      <c r="K4" s="5"/>
      <c r="L4" s="11"/>
      <c r="M4" s="11"/>
      <c r="O4" s="11"/>
      <c r="P4" s="11"/>
      <c r="Q4" s="11"/>
      <c r="R4" s="11" t="s">
        <v>3</v>
      </c>
      <c r="S4" s="11"/>
      <c r="T4" s="11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</row>
    <row r="5" spans="1:47" s="12" customFormat="1" ht="20.25" customHeight="1">
      <c r="A5" s="10"/>
      <c r="B5" s="11"/>
      <c r="C5" s="11"/>
      <c r="D5" s="4"/>
      <c r="E5" s="4"/>
      <c r="F5" s="4"/>
      <c r="G5" s="5"/>
      <c r="H5" s="5"/>
      <c r="I5" s="5"/>
      <c r="J5" s="5"/>
      <c r="K5" s="5"/>
      <c r="L5" s="11"/>
      <c r="M5" s="11"/>
      <c r="N5" s="11"/>
      <c r="O5" s="11"/>
      <c r="P5" s="11"/>
      <c r="Q5" s="11"/>
      <c r="R5" s="11"/>
      <c r="S5" s="11"/>
      <c r="T5" s="11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</row>
    <row r="6" spans="1:47" s="12" customFormat="1" ht="30.75" customHeight="1">
      <c r="A6" s="154" t="s">
        <v>4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12" customFormat="1" ht="20.2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</row>
    <row r="8" spans="1:47" s="15" customFormat="1" ht="18.75" customHeight="1">
      <c r="A8" s="155" t="s">
        <v>5</v>
      </c>
      <c r="B8" s="158" t="s">
        <v>6</v>
      </c>
      <c r="C8" s="159" t="s">
        <v>7</v>
      </c>
      <c r="D8" s="152" t="s">
        <v>8</v>
      </c>
      <c r="E8" s="132" t="s">
        <v>9</v>
      </c>
      <c r="F8" s="133"/>
      <c r="G8" s="133"/>
      <c r="H8" s="133"/>
      <c r="I8" s="133"/>
      <c r="J8" s="133"/>
      <c r="K8" s="160"/>
      <c r="L8" s="149" t="s">
        <v>10</v>
      </c>
      <c r="M8" s="161" t="s">
        <v>11</v>
      </c>
      <c r="N8" s="164" t="s">
        <v>12</v>
      </c>
      <c r="O8" s="164"/>
      <c r="P8" s="164"/>
      <c r="Q8" s="164"/>
      <c r="R8" s="164"/>
      <c r="S8" s="164"/>
      <c r="T8" s="165"/>
      <c r="U8" s="149" t="s">
        <v>13</v>
      </c>
    </row>
    <row r="9" spans="1:47" s="15" customFormat="1" ht="39.75" customHeight="1">
      <c r="A9" s="156"/>
      <c r="B9" s="158"/>
      <c r="C9" s="159"/>
      <c r="D9" s="152"/>
      <c r="E9" s="152" t="s">
        <v>14</v>
      </c>
      <c r="F9" s="152" t="s">
        <v>15</v>
      </c>
      <c r="G9" s="153" t="s">
        <v>16</v>
      </c>
      <c r="H9" s="153" t="s">
        <v>17</v>
      </c>
      <c r="I9" s="153" t="s">
        <v>18</v>
      </c>
      <c r="J9" s="153" t="s">
        <v>19</v>
      </c>
      <c r="K9" s="153" t="s">
        <v>20</v>
      </c>
      <c r="L9" s="150"/>
      <c r="M9" s="162"/>
      <c r="N9" s="164"/>
      <c r="O9" s="164"/>
      <c r="P9" s="164"/>
      <c r="Q9" s="164"/>
      <c r="R9" s="164"/>
      <c r="S9" s="164"/>
      <c r="T9" s="165"/>
      <c r="U9" s="150"/>
    </row>
    <row r="10" spans="1:47" s="15" customFormat="1" ht="69" customHeight="1">
      <c r="A10" s="157"/>
      <c r="B10" s="158"/>
      <c r="C10" s="159"/>
      <c r="D10" s="152"/>
      <c r="E10" s="152"/>
      <c r="F10" s="152"/>
      <c r="G10" s="153"/>
      <c r="H10" s="153"/>
      <c r="I10" s="153"/>
      <c r="J10" s="153"/>
      <c r="K10" s="153"/>
      <c r="L10" s="151"/>
      <c r="M10" s="163"/>
      <c r="N10" s="16" t="s">
        <v>14</v>
      </c>
      <c r="O10" s="16" t="s">
        <v>15</v>
      </c>
      <c r="P10" s="16" t="s">
        <v>16</v>
      </c>
      <c r="Q10" s="16" t="s">
        <v>17</v>
      </c>
      <c r="R10" s="16" t="s">
        <v>18</v>
      </c>
      <c r="S10" s="16" t="s">
        <v>19</v>
      </c>
      <c r="T10" s="17" t="s">
        <v>20</v>
      </c>
      <c r="U10" s="151"/>
    </row>
    <row r="11" spans="1:47" s="15" customFormat="1" hidden="1">
      <c r="A11" s="18">
        <v>1</v>
      </c>
      <c r="B11" s="19">
        <v>2</v>
      </c>
      <c r="C11" s="20">
        <v>4</v>
      </c>
      <c r="D11" s="19">
        <v>5</v>
      </c>
      <c r="E11" s="19">
        <v>6</v>
      </c>
      <c r="F11" s="20">
        <v>7</v>
      </c>
      <c r="G11" s="19">
        <v>8</v>
      </c>
      <c r="H11" s="21"/>
      <c r="I11" s="21"/>
      <c r="J11" s="21"/>
      <c r="K11" s="21"/>
      <c r="L11" s="22">
        <v>10</v>
      </c>
      <c r="M11" s="22"/>
      <c r="N11" s="23">
        <v>11</v>
      </c>
      <c r="O11" s="24">
        <v>12</v>
      </c>
      <c r="P11" s="24"/>
      <c r="Q11" s="24"/>
      <c r="R11" s="24"/>
      <c r="S11" s="24"/>
      <c r="T11" s="25">
        <v>13</v>
      </c>
      <c r="U11" s="26"/>
    </row>
    <row r="12" spans="1:47" s="15" customFormat="1" ht="56.25" hidden="1" customHeight="1">
      <c r="A12" s="27"/>
      <c r="B12" s="132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26"/>
    </row>
    <row r="13" spans="1:47" s="15" customFormat="1" ht="23.25" customHeight="1">
      <c r="A13" s="18">
        <v>1</v>
      </c>
      <c r="B13" s="23">
        <v>2</v>
      </c>
      <c r="C13" s="23">
        <v>3</v>
      </c>
      <c r="D13" s="23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14</v>
      </c>
      <c r="O13" s="23">
        <v>15</v>
      </c>
      <c r="P13" s="23">
        <v>16</v>
      </c>
      <c r="Q13" s="23">
        <v>17</v>
      </c>
      <c r="R13" s="23">
        <v>18</v>
      </c>
      <c r="S13" s="23">
        <v>19</v>
      </c>
      <c r="T13" s="28">
        <v>20</v>
      </c>
      <c r="U13" s="29">
        <v>21</v>
      </c>
    </row>
    <row r="14" spans="1:47" s="15" customFormat="1" ht="30.75" customHeight="1">
      <c r="A14" s="30" t="s">
        <v>21</v>
      </c>
      <c r="B14" s="134" t="s">
        <v>22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6"/>
    </row>
    <row r="15" spans="1:47" s="15" customFormat="1" ht="36">
      <c r="A15" s="30"/>
      <c r="B15" s="137" t="s">
        <v>23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9"/>
      <c r="M15" s="31" t="s">
        <v>24</v>
      </c>
      <c r="N15" s="32" t="s">
        <v>25</v>
      </c>
      <c r="O15" s="32">
        <v>5</v>
      </c>
      <c r="P15" s="32">
        <v>5</v>
      </c>
      <c r="Q15" s="32">
        <v>5</v>
      </c>
      <c r="R15" s="32">
        <v>11</v>
      </c>
      <c r="S15" s="32">
        <v>16</v>
      </c>
      <c r="T15" s="33">
        <v>16</v>
      </c>
      <c r="U15" s="33">
        <v>16</v>
      </c>
    </row>
    <row r="16" spans="1:47" s="15" customFormat="1" ht="36">
      <c r="A16" s="30"/>
      <c r="B16" s="140"/>
      <c r="C16" s="141"/>
      <c r="D16" s="141"/>
      <c r="E16" s="141"/>
      <c r="F16" s="141"/>
      <c r="G16" s="141"/>
      <c r="H16" s="141"/>
      <c r="I16" s="141"/>
      <c r="J16" s="141"/>
      <c r="K16" s="141"/>
      <c r="L16" s="142"/>
      <c r="M16" s="31" t="s">
        <v>26</v>
      </c>
      <c r="N16" s="34" t="s">
        <v>25</v>
      </c>
      <c r="O16" s="34" t="s">
        <v>25</v>
      </c>
      <c r="P16" s="32">
        <v>5</v>
      </c>
      <c r="Q16" s="32">
        <v>5</v>
      </c>
      <c r="R16" s="32">
        <v>5</v>
      </c>
      <c r="S16" s="32">
        <v>16</v>
      </c>
      <c r="T16" s="33">
        <v>16</v>
      </c>
      <c r="U16" s="33">
        <v>16</v>
      </c>
    </row>
    <row r="17" spans="1:21" s="15" customFormat="1" ht="36">
      <c r="A17" s="30"/>
      <c r="B17" s="140"/>
      <c r="C17" s="141"/>
      <c r="D17" s="141"/>
      <c r="E17" s="141"/>
      <c r="F17" s="141"/>
      <c r="G17" s="141"/>
      <c r="H17" s="141"/>
      <c r="I17" s="141"/>
      <c r="J17" s="141"/>
      <c r="K17" s="141"/>
      <c r="L17" s="142"/>
      <c r="M17" s="35" t="s">
        <v>27</v>
      </c>
      <c r="N17" s="32">
        <v>3</v>
      </c>
      <c r="O17" s="32">
        <v>16</v>
      </c>
      <c r="P17" s="32">
        <v>23</v>
      </c>
      <c r="Q17" s="32">
        <v>23</v>
      </c>
      <c r="R17" s="32">
        <v>29</v>
      </c>
      <c r="S17" s="32">
        <v>35</v>
      </c>
      <c r="T17" s="33">
        <v>35</v>
      </c>
      <c r="U17" s="33">
        <v>35</v>
      </c>
    </row>
    <row r="18" spans="1:21" s="15" customFormat="1" ht="72">
      <c r="A18" s="30"/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2"/>
      <c r="M18" s="35" t="s">
        <v>28</v>
      </c>
      <c r="N18" s="36">
        <v>25</v>
      </c>
      <c r="O18" s="36">
        <v>75</v>
      </c>
      <c r="P18" s="36">
        <v>75</v>
      </c>
      <c r="Q18" s="36">
        <v>83</v>
      </c>
      <c r="R18" s="36">
        <v>100</v>
      </c>
      <c r="S18" s="36">
        <v>100</v>
      </c>
      <c r="T18" s="37">
        <v>100</v>
      </c>
      <c r="U18" s="37">
        <v>100</v>
      </c>
    </row>
    <row r="19" spans="1:21" s="42" customFormat="1" ht="126" outlineLevel="1">
      <c r="A19" s="20"/>
      <c r="B19" s="140"/>
      <c r="C19" s="141"/>
      <c r="D19" s="141"/>
      <c r="E19" s="141"/>
      <c r="F19" s="141"/>
      <c r="G19" s="141"/>
      <c r="H19" s="141"/>
      <c r="I19" s="141"/>
      <c r="J19" s="141"/>
      <c r="K19" s="141"/>
      <c r="L19" s="142"/>
      <c r="M19" s="38" t="s">
        <v>29</v>
      </c>
      <c r="N19" s="39">
        <v>21.5</v>
      </c>
      <c r="O19" s="40">
        <v>23</v>
      </c>
      <c r="P19" s="39">
        <v>24.5</v>
      </c>
      <c r="Q19" s="40">
        <v>26</v>
      </c>
      <c r="R19" s="39">
        <v>27.5</v>
      </c>
      <c r="S19" s="40">
        <v>29</v>
      </c>
      <c r="T19" s="41">
        <v>31.5</v>
      </c>
      <c r="U19" s="41">
        <v>31.5</v>
      </c>
    </row>
    <row r="20" spans="1:21" s="42" customFormat="1" ht="93.75" customHeight="1" outlineLevel="1">
      <c r="A20" s="20"/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2"/>
      <c r="M20" s="43" t="s">
        <v>30</v>
      </c>
      <c r="N20" s="40">
        <v>3</v>
      </c>
      <c r="O20" s="40">
        <v>6</v>
      </c>
      <c r="P20" s="40">
        <v>9</v>
      </c>
      <c r="Q20" s="40">
        <v>12</v>
      </c>
      <c r="R20" s="40">
        <v>15</v>
      </c>
      <c r="S20" s="40">
        <v>18</v>
      </c>
      <c r="T20" s="44">
        <v>21</v>
      </c>
      <c r="U20" s="44">
        <v>21</v>
      </c>
    </row>
    <row r="21" spans="1:21" s="42" customFormat="1" ht="90" outlineLevel="1">
      <c r="A21" s="20"/>
      <c r="B21" s="143"/>
      <c r="C21" s="144"/>
      <c r="D21" s="144"/>
      <c r="E21" s="144"/>
      <c r="F21" s="144"/>
      <c r="G21" s="144"/>
      <c r="H21" s="144"/>
      <c r="I21" s="144"/>
      <c r="J21" s="144"/>
      <c r="K21" s="144"/>
      <c r="L21" s="145"/>
      <c r="M21" s="45" t="s">
        <v>31</v>
      </c>
      <c r="N21" s="32">
        <v>1</v>
      </c>
      <c r="O21" s="32">
        <v>6</v>
      </c>
      <c r="P21" s="32">
        <v>6</v>
      </c>
      <c r="Q21" s="32">
        <v>6</v>
      </c>
      <c r="R21" s="32">
        <v>15</v>
      </c>
      <c r="S21" s="32">
        <v>15</v>
      </c>
      <c r="T21" s="33">
        <v>20</v>
      </c>
      <c r="U21" s="33">
        <v>20</v>
      </c>
    </row>
    <row r="22" spans="1:21" s="42" customFormat="1" ht="23.25" customHeight="1" outlineLevel="1">
      <c r="A22" s="46"/>
      <c r="B22" s="146" t="s">
        <v>32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8"/>
    </row>
    <row r="23" spans="1:21" s="42" customFormat="1" ht="20.25" customHeight="1" outlineLevel="1">
      <c r="A23" s="46"/>
      <c r="B23" s="97" t="s">
        <v>33</v>
      </c>
      <c r="C23" s="47" t="s">
        <v>34</v>
      </c>
      <c r="D23" s="48">
        <f>D24</f>
        <v>25658860</v>
      </c>
      <c r="E23" s="48">
        <f t="shared" ref="E23:K23" si="0">E24</f>
        <v>5876798</v>
      </c>
      <c r="F23" s="48">
        <f t="shared" si="0"/>
        <v>2282062</v>
      </c>
      <c r="G23" s="48">
        <f t="shared" si="0"/>
        <v>0</v>
      </c>
      <c r="H23" s="48">
        <f t="shared" si="0"/>
        <v>10500000</v>
      </c>
      <c r="I23" s="48">
        <f t="shared" si="0"/>
        <v>7000000</v>
      </c>
      <c r="J23" s="48">
        <f t="shared" si="0"/>
        <v>0</v>
      </c>
      <c r="K23" s="48">
        <f t="shared" si="0"/>
        <v>0</v>
      </c>
      <c r="L23" s="93" t="s">
        <v>35</v>
      </c>
      <c r="M23" s="101" t="s">
        <v>36</v>
      </c>
      <c r="N23" s="93">
        <f>SUM(N25:N96)</f>
        <v>7</v>
      </c>
      <c r="O23" s="93">
        <f t="shared" ref="O23:T23" si="1">SUM(O25:O96)</f>
        <v>5</v>
      </c>
      <c r="P23" s="93">
        <f t="shared" si="1"/>
        <v>0</v>
      </c>
      <c r="Q23" s="93">
        <f t="shared" si="1"/>
        <v>13</v>
      </c>
      <c r="R23" s="93">
        <f t="shared" si="1"/>
        <v>10</v>
      </c>
      <c r="S23" s="93">
        <f t="shared" si="1"/>
        <v>0</v>
      </c>
      <c r="T23" s="103">
        <f t="shared" si="1"/>
        <v>0</v>
      </c>
      <c r="U23" s="93">
        <v>35</v>
      </c>
    </row>
    <row r="24" spans="1:21" s="42" customFormat="1" ht="60.75" customHeight="1" outlineLevel="1">
      <c r="A24" s="46"/>
      <c r="B24" s="98"/>
      <c r="C24" s="49" t="s">
        <v>37</v>
      </c>
      <c r="D24" s="48">
        <f t="shared" ref="D24:K24" si="2">D26+D28+D30+D32+D34+D36+D38+D40+D42+D44+D46+D48+D50+D52+D54+D56+D58+D60+D62+D64+D66+D68+D70+D72+D74+D76+D78+D80+D82+D84+D86+D88+D90+D92+D94+D96</f>
        <v>25658860</v>
      </c>
      <c r="E24" s="48">
        <f t="shared" si="2"/>
        <v>5876798</v>
      </c>
      <c r="F24" s="48">
        <f t="shared" si="2"/>
        <v>2282062</v>
      </c>
      <c r="G24" s="48">
        <f t="shared" si="2"/>
        <v>0</v>
      </c>
      <c r="H24" s="48">
        <f t="shared" si="2"/>
        <v>10500000</v>
      </c>
      <c r="I24" s="48">
        <f t="shared" si="2"/>
        <v>7000000</v>
      </c>
      <c r="J24" s="48">
        <f t="shared" si="2"/>
        <v>0</v>
      </c>
      <c r="K24" s="48">
        <f t="shared" si="2"/>
        <v>0</v>
      </c>
      <c r="L24" s="94"/>
      <c r="M24" s="102"/>
      <c r="N24" s="94"/>
      <c r="O24" s="94"/>
      <c r="P24" s="94"/>
      <c r="Q24" s="94"/>
      <c r="R24" s="94"/>
      <c r="S24" s="94"/>
      <c r="T24" s="104"/>
      <c r="U24" s="94"/>
    </row>
    <row r="25" spans="1:21" s="42" customFormat="1" ht="19.5" customHeight="1" outlineLevel="1">
      <c r="A25" s="50"/>
      <c r="B25" s="120" t="s">
        <v>38</v>
      </c>
      <c r="C25" s="32" t="s">
        <v>34</v>
      </c>
      <c r="D25" s="51">
        <f>D26</f>
        <v>1000000</v>
      </c>
      <c r="E25" s="51">
        <f t="shared" ref="E25:J25" si="3">E26</f>
        <v>671750</v>
      </c>
      <c r="F25" s="51">
        <f t="shared" si="3"/>
        <v>328250</v>
      </c>
      <c r="G25" s="51">
        <f t="shared" si="3"/>
        <v>0</v>
      </c>
      <c r="H25" s="51">
        <f t="shared" si="3"/>
        <v>0</v>
      </c>
      <c r="I25" s="51">
        <f t="shared" si="3"/>
        <v>0</v>
      </c>
      <c r="J25" s="51">
        <f t="shared" si="3"/>
        <v>0</v>
      </c>
      <c r="K25" s="51"/>
      <c r="L25" s="81" t="s">
        <v>35</v>
      </c>
      <c r="M25" s="122" t="s">
        <v>36</v>
      </c>
      <c r="N25" s="81"/>
      <c r="O25" s="81">
        <v>1</v>
      </c>
      <c r="P25" s="81"/>
      <c r="Q25" s="81"/>
      <c r="R25" s="81"/>
      <c r="S25" s="81"/>
      <c r="T25" s="84"/>
      <c r="U25" s="81">
        <v>1</v>
      </c>
    </row>
    <row r="26" spans="1:21" s="42" customFormat="1" ht="36" outlineLevel="1">
      <c r="A26" s="50"/>
      <c r="B26" s="121"/>
      <c r="C26" s="52" t="s">
        <v>37</v>
      </c>
      <c r="D26" s="51">
        <f>E26+F26+G26+H26+I26+J26+K26</f>
        <v>1000000</v>
      </c>
      <c r="E26" s="51">
        <v>671750</v>
      </c>
      <c r="F26" s="51">
        <v>328250</v>
      </c>
      <c r="G26" s="51"/>
      <c r="H26" s="51"/>
      <c r="I26" s="51"/>
      <c r="J26" s="51"/>
      <c r="K26" s="51"/>
      <c r="L26" s="83"/>
      <c r="M26" s="123"/>
      <c r="N26" s="83"/>
      <c r="O26" s="83"/>
      <c r="P26" s="83"/>
      <c r="Q26" s="83"/>
      <c r="R26" s="83"/>
      <c r="S26" s="83"/>
      <c r="T26" s="86"/>
      <c r="U26" s="83"/>
    </row>
    <row r="27" spans="1:21" s="42" customFormat="1" ht="21" customHeight="1" outlineLevel="1">
      <c r="A27" s="50"/>
      <c r="B27" s="120" t="s">
        <v>39</v>
      </c>
      <c r="C27" s="32" t="s">
        <v>34</v>
      </c>
      <c r="D27" s="51">
        <f>E27+F27+G27+H27+I27+J27+K27</f>
        <v>953812</v>
      </c>
      <c r="E27" s="51">
        <f t="shared" ref="E27:J27" si="4">E28</f>
        <v>500000</v>
      </c>
      <c r="F27" s="51">
        <f t="shared" si="4"/>
        <v>453812</v>
      </c>
      <c r="G27" s="51">
        <f t="shared" si="4"/>
        <v>0</v>
      </c>
      <c r="H27" s="51">
        <f t="shared" si="4"/>
        <v>0</v>
      </c>
      <c r="I27" s="51">
        <f t="shared" si="4"/>
        <v>0</v>
      </c>
      <c r="J27" s="51">
        <f t="shared" si="4"/>
        <v>0</v>
      </c>
      <c r="K27" s="51"/>
      <c r="L27" s="81" t="s">
        <v>35</v>
      </c>
      <c r="M27" s="122" t="s">
        <v>36</v>
      </c>
      <c r="N27" s="81"/>
      <c r="O27" s="81">
        <v>1</v>
      </c>
      <c r="P27" s="81"/>
      <c r="Q27" s="81"/>
      <c r="R27" s="81"/>
      <c r="S27" s="81"/>
      <c r="T27" s="84"/>
      <c r="U27" s="81">
        <v>1</v>
      </c>
    </row>
    <row r="28" spans="1:21" s="42" customFormat="1" ht="36" outlineLevel="1">
      <c r="A28" s="50"/>
      <c r="B28" s="121"/>
      <c r="C28" s="52" t="s">
        <v>37</v>
      </c>
      <c r="D28" s="51">
        <f>E28+F28+G28+H28+I28+J28+K28</f>
        <v>953812</v>
      </c>
      <c r="E28" s="51">
        <v>500000</v>
      </c>
      <c r="F28" s="51">
        <v>453812</v>
      </c>
      <c r="G28" s="51"/>
      <c r="H28" s="51"/>
      <c r="I28" s="51"/>
      <c r="J28" s="51"/>
      <c r="K28" s="51"/>
      <c r="L28" s="83"/>
      <c r="M28" s="123"/>
      <c r="N28" s="83"/>
      <c r="O28" s="83"/>
      <c r="P28" s="83"/>
      <c r="Q28" s="83"/>
      <c r="R28" s="83"/>
      <c r="S28" s="83"/>
      <c r="T28" s="86"/>
      <c r="U28" s="83"/>
    </row>
    <row r="29" spans="1:21" s="42" customFormat="1" ht="18" customHeight="1" outlineLevel="1">
      <c r="A29" s="50"/>
      <c r="B29" s="120" t="s">
        <v>40</v>
      </c>
      <c r="C29" s="32" t="s">
        <v>34</v>
      </c>
      <c r="D29" s="51">
        <f>E29+F29+G29+H29+I29+J29+K29</f>
        <v>500000</v>
      </c>
      <c r="E29" s="51">
        <f t="shared" ref="E29:J29" si="5">E30</f>
        <v>500000</v>
      </c>
      <c r="F29" s="51">
        <f t="shared" si="5"/>
        <v>0</v>
      </c>
      <c r="G29" s="51">
        <f t="shared" si="5"/>
        <v>0</v>
      </c>
      <c r="H29" s="51">
        <f t="shared" si="5"/>
        <v>0</v>
      </c>
      <c r="I29" s="51">
        <f t="shared" si="5"/>
        <v>0</v>
      </c>
      <c r="J29" s="51">
        <f t="shared" si="5"/>
        <v>0</v>
      </c>
      <c r="K29" s="51"/>
      <c r="L29" s="81" t="s">
        <v>35</v>
      </c>
      <c r="M29" s="122" t="s">
        <v>36</v>
      </c>
      <c r="N29" s="81">
        <v>1</v>
      </c>
      <c r="O29" s="81"/>
      <c r="P29" s="81"/>
      <c r="Q29" s="81"/>
      <c r="R29" s="81"/>
      <c r="S29" s="81"/>
      <c r="T29" s="84"/>
      <c r="U29" s="81">
        <v>1</v>
      </c>
    </row>
    <row r="30" spans="1:21" s="42" customFormat="1" ht="36" outlineLevel="1">
      <c r="A30" s="50"/>
      <c r="B30" s="121"/>
      <c r="C30" s="52" t="s">
        <v>37</v>
      </c>
      <c r="D30" s="51">
        <f>E30+F30+G30+H30+I30+J30+K30</f>
        <v>500000</v>
      </c>
      <c r="E30" s="51">
        <v>500000</v>
      </c>
      <c r="F30" s="51"/>
      <c r="G30" s="51"/>
      <c r="H30" s="51"/>
      <c r="I30" s="51"/>
      <c r="J30" s="51"/>
      <c r="K30" s="51"/>
      <c r="L30" s="83"/>
      <c r="M30" s="123"/>
      <c r="N30" s="83"/>
      <c r="O30" s="83"/>
      <c r="P30" s="83"/>
      <c r="Q30" s="83"/>
      <c r="R30" s="83"/>
      <c r="S30" s="83"/>
      <c r="T30" s="86"/>
      <c r="U30" s="83"/>
    </row>
    <row r="31" spans="1:21" s="56" customFormat="1" ht="18" hidden="1" customHeight="1" outlineLevel="1">
      <c r="A31" s="53"/>
      <c r="B31" s="128" t="s">
        <v>41</v>
      </c>
      <c r="C31" s="54" t="s">
        <v>34</v>
      </c>
      <c r="D31" s="55">
        <f t="shared" ref="D31:J31" si="6">D32</f>
        <v>0</v>
      </c>
      <c r="E31" s="51">
        <f t="shared" si="6"/>
        <v>0</v>
      </c>
      <c r="F31" s="51">
        <f t="shared" si="6"/>
        <v>0</v>
      </c>
      <c r="G31" s="55">
        <f t="shared" si="6"/>
        <v>0</v>
      </c>
      <c r="H31" s="55">
        <f t="shared" si="6"/>
        <v>0</v>
      </c>
      <c r="I31" s="55">
        <f t="shared" si="6"/>
        <v>0</v>
      </c>
      <c r="J31" s="55">
        <f t="shared" si="6"/>
        <v>0</v>
      </c>
      <c r="K31" s="55"/>
      <c r="L31" s="124" t="s">
        <v>35</v>
      </c>
      <c r="M31" s="130" t="s">
        <v>36</v>
      </c>
      <c r="N31" s="124"/>
      <c r="O31" s="124"/>
      <c r="P31" s="124"/>
      <c r="Q31" s="124"/>
      <c r="R31" s="124"/>
      <c r="S31" s="124"/>
      <c r="T31" s="126"/>
      <c r="U31" s="81">
        <v>1</v>
      </c>
    </row>
    <row r="32" spans="1:21" s="56" customFormat="1" ht="37.5" hidden="1" customHeight="1" outlineLevel="1">
      <c r="A32" s="53"/>
      <c r="B32" s="129"/>
      <c r="C32" s="57" t="s">
        <v>37</v>
      </c>
      <c r="D32" s="55">
        <f>E32+F32+G32+H32+I32+J32+K32</f>
        <v>0</v>
      </c>
      <c r="E32" s="51"/>
      <c r="F32" s="51"/>
      <c r="G32" s="55"/>
      <c r="H32" s="55"/>
      <c r="I32" s="55"/>
      <c r="J32" s="55"/>
      <c r="K32" s="55"/>
      <c r="L32" s="125"/>
      <c r="M32" s="131"/>
      <c r="N32" s="125"/>
      <c r="O32" s="125"/>
      <c r="P32" s="125"/>
      <c r="Q32" s="125"/>
      <c r="R32" s="125"/>
      <c r="S32" s="125"/>
      <c r="T32" s="127"/>
      <c r="U32" s="83"/>
    </row>
    <row r="33" spans="1:21" s="42" customFormat="1" ht="16.5" customHeight="1" outlineLevel="1">
      <c r="A33" s="50"/>
      <c r="B33" s="120" t="s">
        <v>42</v>
      </c>
      <c r="C33" s="32" t="s">
        <v>34</v>
      </c>
      <c r="D33" s="51">
        <f t="shared" ref="D33:J33" si="7">D34</f>
        <v>799998</v>
      </c>
      <c r="E33" s="51">
        <f t="shared" si="7"/>
        <v>799998</v>
      </c>
      <c r="F33" s="51">
        <f t="shared" si="7"/>
        <v>0</v>
      </c>
      <c r="G33" s="51">
        <f t="shared" si="7"/>
        <v>0</v>
      </c>
      <c r="H33" s="51">
        <f t="shared" si="7"/>
        <v>0</v>
      </c>
      <c r="I33" s="51">
        <f t="shared" si="7"/>
        <v>0</v>
      </c>
      <c r="J33" s="51">
        <f t="shared" si="7"/>
        <v>0</v>
      </c>
      <c r="K33" s="51"/>
      <c r="L33" s="81" t="s">
        <v>35</v>
      </c>
      <c r="M33" s="122" t="s">
        <v>36</v>
      </c>
      <c r="N33" s="81">
        <v>1</v>
      </c>
      <c r="O33" s="81"/>
      <c r="P33" s="81"/>
      <c r="Q33" s="81"/>
      <c r="R33" s="81"/>
      <c r="S33" s="81"/>
      <c r="T33" s="84"/>
      <c r="U33" s="81">
        <v>1</v>
      </c>
    </row>
    <row r="34" spans="1:21" s="42" customFormat="1" ht="36" outlineLevel="1">
      <c r="A34" s="50"/>
      <c r="B34" s="121"/>
      <c r="C34" s="52" t="s">
        <v>37</v>
      </c>
      <c r="D34" s="51">
        <f>E34+F34+G34+H34+I34+J34+K34</f>
        <v>799998</v>
      </c>
      <c r="E34" s="51">
        <v>799998</v>
      </c>
      <c r="F34" s="51"/>
      <c r="G34" s="51"/>
      <c r="H34" s="51"/>
      <c r="I34" s="51"/>
      <c r="J34" s="51"/>
      <c r="K34" s="51"/>
      <c r="L34" s="83"/>
      <c r="M34" s="123"/>
      <c r="N34" s="83"/>
      <c r="O34" s="83"/>
      <c r="P34" s="83"/>
      <c r="Q34" s="83"/>
      <c r="R34" s="83"/>
      <c r="S34" s="83"/>
      <c r="T34" s="86"/>
      <c r="U34" s="83"/>
    </row>
    <row r="35" spans="1:21" s="42" customFormat="1" ht="20.25" customHeight="1" outlineLevel="1">
      <c r="A35" s="50"/>
      <c r="B35" s="120" t="s">
        <v>43</v>
      </c>
      <c r="C35" s="32" t="s">
        <v>34</v>
      </c>
      <c r="D35" s="51">
        <f t="shared" ref="D35:J35" si="8">D36</f>
        <v>476907</v>
      </c>
      <c r="E35" s="51">
        <f t="shared" si="8"/>
        <v>476907</v>
      </c>
      <c r="F35" s="51">
        <f t="shared" si="8"/>
        <v>0</v>
      </c>
      <c r="G35" s="51">
        <f t="shared" si="8"/>
        <v>0</v>
      </c>
      <c r="H35" s="51">
        <f t="shared" si="8"/>
        <v>0</v>
      </c>
      <c r="I35" s="51">
        <f t="shared" si="8"/>
        <v>0</v>
      </c>
      <c r="J35" s="51">
        <f t="shared" si="8"/>
        <v>0</v>
      </c>
      <c r="K35" s="51"/>
      <c r="L35" s="81" t="s">
        <v>35</v>
      </c>
      <c r="M35" s="122" t="s">
        <v>36</v>
      </c>
      <c r="N35" s="81">
        <v>1</v>
      </c>
      <c r="O35" s="81"/>
      <c r="P35" s="81"/>
      <c r="Q35" s="81"/>
      <c r="R35" s="81"/>
      <c r="S35" s="81"/>
      <c r="T35" s="84"/>
      <c r="U35" s="81">
        <v>1</v>
      </c>
    </row>
    <row r="36" spans="1:21" s="42" customFormat="1" ht="36" outlineLevel="1">
      <c r="A36" s="50"/>
      <c r="B36" s="121"/>
      <c r="C36" s="52" t="s">
        <v>37</v>
      </c>
      <c r="D36" s="51">
        <f>E36+F36+G36+H36+I36+J36+K36</f>
        <v>476907</v>
      </c>
      <c r="E36" s="51">
        <v>476907</v>
      </c>
      <c r="F36" s="51"/>
      <c r="G36" s="51"/>
      <c r="H36" s="51"/>
      <c r="I36" s="51"/>
      <c r="J36" s="51"/>
      <c r="K36" s="51"/>
      <c r="L36" s="83"/>
      <c r="M36" s="123"/>
      <c r="N36" s="83"/>
      <c r="O36" s="83"/>
      <c r="P36" s="83"/>
      <c r="Q36" s="83"/>
      <c r="R36" s="83"/>
      <c r="S36" s="83"/>
      <c r="T36" s="86"/>
      <c r="U36" s="83"/>
    </row>
    <row r="37" spans="1:21" s="42" customFormat="1" ht="18" customHeight="1" outlineLevel="1">
      <c r="A37" s="50"/>
      <c r="B37" s="120" t="s">
        <v>44</v>
      </c>
      <c r="C37" s="32" t="s">
        <v>34</v>
      </c>
      <c r="D37" s="51">
        <f t="shared" ref="D37:J37" si="9">D38</f>
        <v>500000</v>
      </c>
      <c r="E37" s="51">
        <f t="shared" si="9"/>
        <v>0</v>
      </c>
      <c r="F37" s="51">
        <f t="shared" si="9"/>
        <v>500000</v>
      </c>
      <c r="G37" s="51">
        <f t="shared" si="9"/>
        <v>0</v>
      </c>
      <c r="H37" s="51">
        <f t="shared" si="9"/>
        <v>0</v>
      </c>
      <c r="I37" s="51">
        <f t="shared" si="9"/>
        <v>0</v>
      </c>
      <c r="J37" s="51">
        <f t="shared" si="9"/>
        <v>0</v>
      </c>
      <c r="K37" s="51"/>
      <c r="L37" s="81" t="s">
        <v>35</v>
      </c>
      <c r="M37" s="122" t="s">
        <v>36</v>
      </c>
      <c r="N37" s="81"/>
      <c r="O37" s="81">
        <v>1</v>
      </c>
      <c r="P37" s="81"/>
      <c r="Q37" s="81"/>
      <c r="R37" s="81"/>
      <c r="S37" s="81"/>
      <c r="T37" s="84"/>
      <c r="U37" s="81">
        <v>1</v>
      </c>
    </row>
    <row r="38" spans="1:21" s="42" customFormat="1" ht="36" outlineLevel="1">
      <c r="A38" s="50"/>
      <c r="B38" s="121"/>
      <c r="C38" s="52" t="s">
        <v>37</v>
      </c>
      <c r="D38" s="51">
        <f>E38+F38+G38+H38+I38+J38+K38</f>
        <v>500000</v>
      </c>
      <c r="E38" s="51"/>
      <c r="F38" s="51">
        <v>500000</v>
      </c>
      <c r="G38" s="51"/>
      <c r="H38" s="51"/>
      <c r="I38" s="51"/>
      <c r="J38" s="51"/>
      <c r="K38" s="51"/>
      <c r="L38" s="83"/>
      <c r="M38" s="123"/>
      <c r="N38" s="83"/>
      <c r="O38" s="83"/>
      <c r="P38" s="83"/>
      <c r="Q38" s="83"/>
      <c r="R38" s="83"/>
      <c r="S38" s="83"/>
      <c r="T38" s="86"/>
      <c r="U38" s="83"/>
    </row>
    <row r="39" spans="1:21" s="42" customFormat="1" ht="18" customHeight="1" outlineLevel="1">
      <c r="A39" s="50"/>
      <c r="B39" s="120" t="s">
        <v>45</v>
      </c>
      <c r="C39" s="32" t="s">
        <v>34</v>
      </c>
      <c r="D39" s="51">
        <f t="shared" ref="D39:J39" si="10">D40</f>
        <v>500000</v>
      </c>
      <c r="E39" s="51">
        <f t="shared" si="10"/>
        <v>0</v>
      </c>
      <c r="F39" s="51">
        <f t="shared" si="10"/>
        <v>500000</v>
      </c>
      <c r="G39" s="51">
        <f t="shared" si="10"/>
        <v>0</v>
      </c>
      <c r="H39" s="51">
        <f t="shared" si="10"/>
        <v>0</v>
      </c>
      <c r="I39" s="51">
        <f t="shared" si="10"/>
        <v>0</v>
      </c>
      <c r="J39" s="51">
        <f t="shared" si="10"/>
        <v>0</v>
      </c>
      <c r="K39" s="51"/>
      <c r="L39" s="81" t="s">
        <v>35</v>
      </c>
      <c r="M39" s="122" t="s">
        <v>36</v>
      </c>
      <c r="N39" s="81"/>
      <c r="O39" s="81">
        <v>1</v>
      </c>
      <c r="P39" s="81"/>
      <c r="Q39" s="81"/>
      <c r="R39" s="81"/>
      <c r="S39" s="81"/>
      <c r="T39" s="84"/>
      <c r="U39" s="81">
        <v>1</v>
      </c>
    </row>
    <row r="40" spans="1:21" s="42" customFormat="1" ht="36" outlineLevel="1">
      <c r="A40" s="50"/>
      <c r="B40" s="121"/>
      <c r="C40" s="52" t="s">
        <v>37</v>
      </c>
      <c r="D40" s="51">
        <f>E40+F40+G40+H40+I40+J40+K40</f>
        <v>500000</v>
      </c>
      <c r="E40" s="51"/>
      <c r="F40" s="51">
        <v>500000</v>
      </c>
      <c r="G40" s="51"/>
      <c r="H40" s="51"/>
      <c r="I40" s="51"/>
      <c r="J40" s="51"/>
      <c r="K40" s="51"/>
      <c r="L40" s="83"/>
      <c r="M40" s="123"/>
      <c r="N40" s="83"/>
      <c r="O40" s="83"/>
      <c r="P40" s="83"/>
      <c r="Q40" s="83"/>
      <c r="R40" s="83"/>
      <c r="S40" s="83"/>
      <c r="T40" s="86"/>
      <c r="U40" s="83"/>
    </row>
    <row r="41" spans="1:21" s="42" customFormat="1" ht="22.5" customHeight="1" outlineLevel="1">
      <c r="A41" s="50"/>
      <c r="B41" s="120" t="s">
        <v>46</v>
      </c>
      <c r="C41" s="32" t="s">
        <v>34</v>
      </c>
      <c r="D41" s="51">
        <f t="shared" ref="D41:J41" si="11">D42</f>
        <v>500000</v>
      </c>
      <c r="E41" s="51">
        <f t="shared" si="11"/>
        <v>0</v>
      </c>
      <c r="F41" s="51">
        <f t="shared" si="11"/>
        <v>500000</v>
      </c>
      <c r="G41" s="51">
        <f t="shared" si="11"/>
        <v>0</v>
      </c>
      <c r="H41" s="51">
        <f t="shared" si="11"/>
        <v>0</v>
      </c>
      <c r="I41" s="51">
        <f t="shared" si="11"/>
        <v>0</v>
      </c>
      <c r="J41" s="51">
        <f t="shared" si="11"/>
        <v>0</v>
      </c>
      <c r="K41" s="51"/>
      <c r="L41" s="81" t="s">
        <v>35</v>
      </c>
      <c r="M41" s="122" t="s">
        <v>36</v>
      </c>
      <c r="N41" s="81"/>
      <c r="O41" s="81">
        <v>1</v>
      </c>
      <c r="P41" s="81"/>
      <c r="Q41" s="81"/>
      <c r="R41" s="81"/>
      <c r="S41" s="81"/>
      <c r="T41" s="84"/>
      <c r="U41" s="81">
        <v>1</v>
      </c>
    </row>
    <row r="42" spans="1:21" s="42" customFormat="1" ht="36" outlineLevel="1">
      <c r="A42" s="50"/>
      <c r="B42" s="121"/>
      <c r="C42" s="52" t="s">
        <v>37</v>
      </c>
      <c r="D42" s="51">
        <f>E42+F42+G42+H42+I42+J42+K42</f>
        <v>500000</v>
      </c>
      <c r="E42" s="51"/>
      <c r="F42" s="51">
        <v>500000</v>
      </c>
      <c r="G42" s="51"/>
      <c r="H42" s="51"/>
      <c r="I42" s="51"/>
      <c r="J42" s="51"/>
      <c r="K42" s="51"/>
      <c r="L42" s="83"/>
      <c r="M42" s="123"/>
      <c r="N42" s="83"/>
      <c r="O42" s="83"/>
      <c r="P42" s="83"/>
      <c r="Q42" s="83"/>
      <c r="R42" s="83"/>
      <c r="S42" s="83"/>
      <c r="T42" s="86"/>
      <c r="U42" s="83"/>
    </row>
    <row r="43" spans="1:21" s="42" customFormat="1" ht="22.5" customHeight="1" outlineLevel="1">
      <c r="A43" s="50"/>
      <c r="B43" s="120" t="s">
        <v>47</v>
      </c>
      <c r="C43" s="32" t="s">
        <v>34</v>
      </c>
      <c r="D43" s="51">
        <f t="shared" ref="D43:J43" si="12">D44</f>
        <v>1000000</v>
      </c>
      <c r="E43" s="51">
        <f t="shared" si="12"/>
        <v>0</v>
      </c>
      <c r="F43" s="51">
        <f t="shared" si="12"/>
        <v>0</v>
      </c>
      <c r="G43" s="51">
        <f t="shared" si="12"/>
        <v>0</v>
      </c>
      <c r="H43" s="51">
        <f t="shared" si="12"/>
        <v>1000000</v>
      </c>
      <c r="I43" s="51">
        <f t="shared" si="12"/>
        <v>0</v>
      </c>
      <c r="J43" s="51">
        <f t="shared" si="12"/>
        <v>0</v>
      </c>
      <c r="K43" s="51"/>
      <c r="L43" s="81" t="s">
        <v>35</v>
      </c>
      <c r="M43" s="122" t="s">
        <v>36</v>
      </c>
      <c r="N43" s="81"/>
      <c r="O43" s="81"/>
      <c r="P43" s="81"/>
      <c r="Q43" s="81">
        <v>1</v>
      </c>
      <c r="R43" s="81"/>
      <c r="S43" s="81"/>
      <c r="T43" s="84"/>
      <c r="U43" s="81">
        <v>1</v>
      </c>
    </row>
    <row r="44" spans="1:21" s="42" customFormat="1" ht="36" outlineLevel="1">
      <c r="A44" s="50"/>
      <c r="B44" s="121"/>
      <c r="C44" s="52" t="s">
        <v>37</v>
      </c>
      <c r="D44" s="51">
        <f>E44+F44+G44+H44+I44+J44+K44</f>
        <v>1000000</v>
      </c>
      <c r="E44" s="51"/>
      <c r="F44" s="51"/>
      <c r="G44" s="51"/>
      <c r="H44" s="51">
        <v>1000000</v>
      </c>
      <c r="I44" s="51"/>
      <c r="J44" s="51"/>
      <c r="K44" s="51"/>
      <c r="L44" s="83"/>
      <c r="M44" s="123"/>
      <c r="N44" s="83"/>
      <c r="O44" s="83"/>
      <c r="P44" s="83"/>
      <c r="Q44" s="83"/>
      <c r="R44" s="83"/>
      <c r="S44" s="83"/>
      <c r="T44" s="86"/>
      <c r="U44" s="83"/>
    </row>
    <row r="45" spans="1:21" s="42" customFormat="1" ht="21" customHeight="1" outlineLevel="1">
      <c r="A45" s="50"/>
      <c r="B45" s="120" t="s">
        <v>48</v>
      </c>
      <c r="C45" s="32" t="s">
        <v>34</v>
      </c>
      <c r="D45" s="51">
        <f t="shared" ref="D45:J45" si="13">D46</f>
        <v>500000</v>
      </c>
      <c r="E45" s="51">
        <f t="shared" si="13"/>
        <v>0</v>
      </c>
      <c r="F45" s="51">
        <f t="shared" si="13"/>
        <v>0</v>
      </c>
      <c r="G45" s="51">
        <f t="shared" si="13"/>
        <v>0</v>
      </c>
      <c r="H45" s="51">
        <f t="shared" si="13"/>
        <v>500000</v>
      </c>
      <c r="I45" s="51">
        <f t="shared" si="13"/>
        <v>0</v>
      </c>
      <c r="J45" s="51">
        <f t="shared" si="13"/>
        <v>0</v>
      </c>
      <c r="K45" s="51"/>
      <c r="L45" s="81" t="s">
        <v>35</v>
      </c>
      <c r="M45" s="122" t="s">
        <v>36</v>
      </c>
      <c r="N45" s="81"/>
      <c r="O45" s="81"/>
      <c r="P45" s="81"/>
      <c r="Q45" s="81">
        <v>1</v>
      </c>
      <c r="R45" s="81"/>
      <c r="S45" s="81"/>
      <c r="T45" s="84"/>
      <c r="U45" s="81">
        <v>1</v>
      </c>
    </row>
    <row r="46" spans="1:21" s="42" customFormat="1" ht="36" outlineLevel="1">
      <c r="A46" s="50"/>
      <c r="B46" s="121"/>
      <c r="C46" s="52" t="s">
        <v>37</v>
      </c>
      <c r="D46" s="51">
        <f>E46+F46+G46+H46+I46+J46+K46</f>
        <v>500000</v>
      </c>
      <c r="E46" s="51"/>
      <c r="F46" s="51"/>
      <c r="G46" s="51"/>
      <c r="H46" s="51">
        <v>500000</v>
      </c>
      <c r="I46" s="51"/>
      <c r="J46" s="51"/>
      <c r="K46" s="51"/>
      <c r="L46" s="83"/>
      <c r="M46" s="123"/>
      <c r="N46" s="83"/>
      <c r="O46" s="83"/>
      <c r="P46" s="83"/>
      <c r="Q46" s="83"/>
      <c r="R46" s="83"/>
      <c r="S46" s="83"/>
      <c r="T46" s="86"/>
      <c r="U46" s="83"/>
    </row>
    <row r="47" spans="1:21" s="42" customFormat="1" ht="21" customHeight="1" outlineLevel="1">
      <c r="A47" s="50"/>
      <c r="B47" s="120" t="s">
        <v>49</v>
      </c>
      <c r="C47" s="32" t="s">
        <v>34</v>
      </c>
      <c r="D47" s="51">
        <f t="shared" ref="D47:J47" si="14">D48</f>
        <v>500000</v>
      </c>
      <c r="E47" s="51">
        <f t="shared" si="14"/>
        <v>0</v>
      </c>
      <c r="F47" s="51">
        <f t="shared" si="14"/>
        <v>0</v>
      </c>
      <c r="G47" s="51">
        <f t="shared" si="14"/>
        <v>0</v>
      </c>
      <c r="H47" s="51">
        <f t="shared" si="14"/>
        <v>500000</v>
      </c>
      <c r="I47" s="51">
        <f t="shared" si="14"/>
        <v>0</v>
      </c>
      <c r="J47" s="51">
        <f t="shared" si="14"/>
        <v>0</v>
      </c>
      <c r="K47" s="51"/>
      <c r="L47" s="81" t="s">
        <v>35</v>
      </c>
      <c r="M47" s="122" t="s">
        <v>36</v>
      </c>
      <c r="N47" s="81"/>
      <c r="O47" s="81"/>
      <c r="P47" s="81"/>
      <c r="Q47" s="81">
        <v>1</v>
      </c>
      <c r="R47" s="81"/>
      <c r="S47" s="81"/>
      <c r="T47" s="84"/>
      <c r="U47" s="81">
        <v>1</v>
      </c>
    </row>
    <row r="48" spans="1:21" s="42" customFormat="1" ht="36" outlineLevel="1">
      <c r="A48" s="50"/>
      <c r="B48" s="121"/>
      <c r="C48" s="52" t="s">
        <v>37</v>
      </c>
      <c r="D48" s="51">
        <f>E48+F48+G48+H48+I48+J48+K48</f>
        <v>500000</v>
      </c>
      <c r="E48" s="51"/>
      <c r="F48" s="51"/>
      <c r="G48" s="51"/>
      <c r="H48" s="51">
        <v>500000</v>
      </c>
      <c r="I48" s="51"/>
      <c r="J48" s="51"/>
      <c r="K48" s="51"/>
      <c r="L48" s="83"/>
      <c r="M48" s="123"/>
      <c r="N48" s="83"/>
      <c r="O48" s="83"/>
      <c r="P48" s="83"/>
      <c r="Q48" s="83"/>
      <c r="R48" s="83"/>
      <c r="S48" s="83"/>
      <c r="T48" s="86"/>
      <c r="U48" s="83"/>
    </row>
    <row r="49" spans="1:21" s="42" customFormat="1" ht="21" customHeight="1" outlineLevel="1">
      <c r="A49" s="50"/>
      <c r="B49" s="120" t="s">
        <v>50</v>
      </c>
      <c r="C49" s="32" t="s">
        <v>34</v>
      </c>
      <c r="D49" s="51">
        <f t="shared" ref="D49:J49" si="15">D50</f>
        <v>500000</v>
      </c>
      <c r="E49" s="51">
        <f t="shared" si="15"/>
        <v>0</v>
      </c>
      <c r="F49" s="51">
        <f t="shared" si="15"/>
        <v>0</v>
      </c>
      <c r="G49" s="51">
        <f t="shared" si="15"/>
        <v>0</v>
      </c>
      <c r="H49" s="51">
        <f t="shared" si="15"/>
        <v>500000</v>
      </c>
      <c r="I49" s="51">
        <f t="shared" si="15"/>
        <v>0</v>
      </c>
      <c r="J49" s="51">
        <f t="shared" si="15"/>
        <v>0</v>
      </c>
      <c r="K49" s="51"/>
      <c r="L49" s="81" t="s">
        <v>35</v>
      </c>
      <c r="M49" s="122" t="s">
        <v>36</v>
      </c>
      <c r="N49" s="81"/>
      <c r="O49" s="81"/>
      <c r="P49" s="81"/>
      <c r="Q49" s="81">
        <v>1</v>
      </c>
      <c r="R49" s="81"/>
      <c r="S49" s="81"/>
      <c r="T49" s="84"/>
      <c r="U49" s="81">
        <v>1</v>
      </c>
    </row>
    <row r="50" spans="1:21" s="42" customFormat="1" ht="36" outlineLevel="1">
      <c r="A50" s="50"/>
      <c r="B50" s="121"/>
      <c r="C50" s="52" t="s">
        <v>37</v>
      </c>
      <c r="D50" s="51">
        <f>E50+F50+G50+H50+I50+J50+K50</f>
        <v>500000</v>
      </c>
      <c r="E50" s="51"/>
      <c r="F50" s="51"/>
      <c r="G50" s="51"/>
      <c r="H50" s="51">
        <v>500000</v>
      </c>
      <c r="I50" s="51"/>
      <c r="J50" s="51"/>
      <c r="K50" s="51"/>
      <c r="L50" s="83"/>
      <c r="M50" s="123"/>
      <c r="N50" s="83"/>
      <c r="O50" s="83"/>
      <c r="P50" s="83"/>
      <c r="Q50" s="83"/>
      <c r="R50" s="83"/>
      <c r="S50" s="83"/>
      <c r="T50" s="86"/>
      <c r="U50" s="83"/>
    </row>
    <row r="51" spans="1:21" s="42" customFormat="1" ht="19.5" customHeight="1" outlineLevel="1">
      <c r="A51" s="50"/>
      <c r="B51" s="120" t="s">
        <v>51</v>
      </c>
      <c r="C51" s="32" t="s">
        <v>34</v>
      </c>
      <c r="D51" s="51">
        <f t="shared" ref="D51:J51" si="16">D52</f>
        <v>500000</v>
      </c>
      <c r="E51" s="51">
        <f t="shared" si="16"/>
        <v>0</v>
      </c>
      <c r="F51" s="51">
        <f t="shared" si="16"/>
        <v>0</v>
      </c>
      <c r="G51" s="51">
        <f t="shared" si="16"/>
        <v>0</v>
      </c>
      <c r="H51" s="51">
        <f t="shared" si="16"/>
        <v>0</v>
      </c>
      <c r="I51" s="51">
        <f t="shared" si="16"/>
        <v>500000</v>
      </c>
      <c r="J51" s="51">
        <f t="shared" si="16"/>
        <v>0</v>
      </c>
      <c r="K51" s="51"/>
      <c r="L51" s="81" t="s">
        <v>35</v>
      </c>
      <c r="M51" s="122" t="s">
        <v>36</v>
      </c>
      <c r="N51" s="81"/>
      <c r="O51" s="81"/>
      <c r="P51" s="81"/>
      <c r="Q51" s="81"/>
      <c r="R51" s="81">
        <v>1</v>
      </c>
      <c r="S51" s="81"/>
      <c r="T51" s="84"/>
      <c r="U51" s="81">
        <v>1</v>
      </c>
    </row>
    <row r="52" spans="1:21" s="42" customFormat="1" ht="36" outlineLevel="1">
      <c r="A52" s="50"/>
      <c r="B52" s="121"/>
      <c r="C52" s="52" t="s">
        <v>37</v>
      </c>
      <c r="D52" s="51">
        <f>E52+F52+G52+H52+I52+J52+K52</f>
        <v>500000</v>
      </c>
      <c r="E52" s="51"/>
      <c r="F52" s="51"/>
      <c r="G52" s="51"/>
      <c r="H52" s="51"/>
      <c r="I52" s="51">
        <v>500000</v>
      </c>
      <c r="J52" s="51"/>
      <c r="K52" s="51"/>
      <c r="L52" s="83"/>
      <c r="M52" s="123"/>
      <c r="N52" s="83"/>
      <c r="O52" s="83"/>
      <c r="P52" s="83"/>
      <c r="Q52" s="83"/>
      <c r="R52" s="83"/>
      <c r="S52" s="83"/>
      <c r="T52" s="86"/>
      <c r="U52" s="83"/>
    </row>
    <row r="53" spans="1:21" s="42" customFormat="1" ht="19.5" customHeight="1" outlineLevel="1">
      <c r="A53" s="50"/>
      <c r="B53" s="120" t="s">
        <v>52</v>
      </c>
      <c r="C53" s="32" t="s">
        <v>34</v>
      </c>
      <c r="D53" s="51">
        <f t="shared" ref="D53:J53" si="17">D54</f>
        <v>500000</v>
      </c>
      <c r="E53" s="51">
        <f t="shared" si="17"/>
        <v>0</v>
      </c>
      <c r="F53" s="51">
        <f t="shared" si="17"/>
        <v>0</v>
      </c>
      <c r="G53" s="51">
        <f t="shared" si="17"/>
        <v>0</v>
      </c>
      <c r="H53" s="51">
        <f t="shared" si="17"/>
        <v>0</v>
      </c>
      <c r="I53" s="51">
        <f t="shared" si="17"/>
        <v>500000</v>
      </c>
      <c r="J53" s="51">
        <f t="shared" si="17"/>
        <v>0</v>
      </c>
      <c r="K53" s="51"/>
      <c r="L53" s="81" t="s">
        <v>35</v>
      </c>
      <c r="M53" s="122" t="s">
        <v>36</v>
      </c>
      <c r="N53" s="81"/>
      <c r="O53" s="81"/>
      <c r="P53" s="81"/>
      <c r="Q53" s="81"/>
      <c r="R53" s="81">
        <v>1</v>
      </c>
      <c r="S53" s="81"/>
      <c r="T53" s="84"/>
      <c r="U53" s="81">
        <v>1</v>
      </c>
    </row>
    <row r="54" spans="1:21" s="42" customFormat="1" ht="36" outlineLevel="1">
      <c r="A54" s="50"/>
      <c r="B54" s="121"/>
      <c r="C54" s="52" t="s">
        <v>37</v>
      </c>
      <c r="D54" s="51">
        <f>E54+F54+G54+H54+I54+J54+K54</f>
        <v>500000</v>
      </c>
      <c r="E54" s="51"/>
      <c r="F54" s="51"/>
      <c r="G54" s="51"/>
      <c r="H54" s="51"/>
      <c r="I54" s="51">
        <v>500000</v>
      </c>
      <c r="J54" s="51"/>
      <c r="K54" s="51"/>
      <c r="L54" s="83"/>
      <c r="M54" s="123"/>
      <c r="N54" s="83"/>
      <c r="O54" s="83"/>
      <c r="P54" s="83"/>
      <c r="Q54" s="83"/>
      <c r="R54" s="83"/>
      <c r="S54" s="83"/>
      <c r="T54" s="86"/>
      <c r="U54" s="83"/>
    </row>
    <row r="55" spans="1:21" s="42" customFormat="1" ht="21" customHeight="1" outlineLevel="1">
      <c r="A55" s="50"/>
      <c r="B55" s="120" t="s">
        <v>53</v>
      </c>
      <c r="C55" s="32" t="s">
        <v>34</v>
      </c>
      <c r="D55" s="51">
        <f t="shared" ref="D55:J55" si="18">D56</f>
        <v>500000</v>
      </c>
      <c r="E55" s="51">
        <f t="shared" si="18"/>
        <v>0</v>
      </c>
      <c r="F55" s="51">
        <f t="shared" si="18"/>
        <v>0</v>
      </c>
      <c r="G55" s="51">
        <f t="shared" si="18"/>
        <v>0</v>
      </c>
      <c r="H55" s="51">
        <f t="shared" si="18"/>
        <v>0</v>
      </c>
      <c r="I55" s="51">
        <f t="shared" si="18"/>
        <v>500000</v>
      </c>
      <c r="J55" s="51">
        <f t="shared" si="18"/>
        <v>0</v>
      </c>
      <c r="K55" s="51"/>
      <c r="L55" s="81" t="s">
        <v>35</v>
      </c>
      <c r="M55" s="122" t="s">
        <v>36</v>
      </c>
      <c r="N55" s="81"/>
      <c r="O55" s="81"/>
      <c r="P55" s="81"/>
      <c r="Q55" s="81"/>
      <c r="R55" s="81">
        <v>1</v>
      </c>
      <c r="S55" s="81"/>
      <c r="T55" s="84"/>
      <c r="U55" s="81">
        <v>1</v>
      </c>
    </row>
    <row r="56" spans="1:21" s="42" customFormat="1" ht="36" outlineLevel="1">
      <c r="A56" s="50"/>
      <c r="B56" s="121"/>
      <c r="C56" s="52" t="s">
        <v>37</v>
      </c>
      <c r="D56" s="51">
        <f>E56+F56+G56+H56+I56+J56+K56</f>
        <v>500000</v>
      </c>
      <c r="E56" s="51"/>
      <c r="F56" s="51"/>
      <c r="G56" s="51"/>
      <c r="H56" s="51"/>
      <c r="I56" s="51">
        <v>500000</v>
      </c>
      <c r="J56" s="51"/>
      <c r="K56" s="51"/>
      <c r="L56" s="83"/>
      <c r="M56" s="123"/>
      <c r="N56" s="83"/>
      <c r="O56" s="83"/>
      <c r="P56" s="83"/>
      <c r="Q56" s="83"/>
      <c r="R56" s="83"/>
      <c r="S56" s="83"/>
      <c r="T56" s="86"/>
      <c r="U56" s="83"/>
    </row>
    <row r="57" spans="1:21" s="42" customFormat="1" ht="18" customHeight="1" outlineLevel="1">
      <c r="A57" s="50"/>
      <c r="B57" s="120" t="s">
        <v>54</v>
      </c>
      <c r="C57" s="32" t="s">
        <v>34</v>
      </c>
      <c r="D57" s="51">
        <f t="shared" ref="D57:J57" si="19">D58</f>
        <v>500000</v>
      </c>
      <c r="E57" s="51">
        <f t="shared" si="19"/>
        <v>0</v>
      </c>
      <c r="F57" s="51">
        <f t="shared" si="19"/>
        <v>0</v>
      </c>
      <c r="G57" s="51">
        <f t="shared" si="19"/>
        <v>0</v>
      </c>
      <c r="H57" s="51">
        <f t="shared" si="19"/>
        <v>0</v>
      </c>
      <c r="I57" s="51">
        <f t="shared" si="19"/>
        <v>500000</v>
      </c>
      <c r="J57" s="51">
        <f t="shared" si="19"/>
        <v>0</v>
      </c>
      <c r="K57" s="51"/>
      <c r="L57" s="81" t="s">
        <v>35</v>
      </c>
      <c r="M57" s="122" t="s">
        <v>36</v>
      </c>
      <c r="N57" s="81"/>
      <c r="O57" s="81"/>
      <c r="P57" s="81"/>
      <c r="Q57" s="81"/>
      <c r="R57" s="81">
        <v>1</v>
      </c>
      <c r="S57" s="81"/>
      <c r="T57" s="84"/>
      <c r="U57" s="81">
        <v>1</v>
      </c>
    </row>
    <row r="58" spans="1:21" s="42" customFormat="1" ht="36" outlineLevel="1">
      <c r="A58" s="50"/>
      <c r="B58" s="121"/>
      <c r="C58" s="52" t="s">
        <v>37</v>
      </c>
      <c r="D58" s="51">
        <f>E58+F58+G58+H58+I58+J58+K58</f>
        <v>500000</v>
      </c>
      <c r="E58" s="51"/>
      <c r="F58" s="51"/>
      <c r="G58" s="51"/>
      <c r="H58" s="51"/>
      <c r="I58" s="51">
        <v>500000</v>
      </c>
      <c r="J58" s="51"/>
      <c r="K58" s="51"/>
      <c r="L58" s="83"/>
      <c r="M58" s="123"/>
      <c r="N58" s="83"/>
      <c r="O58" s="83"/>
      <c r="P58" s="83"/>
      <c r="Q58" s="83"/>
      <c r="R58" s="83"/>
      <c r="S58" s="83"/>
      <c r="T58" s="86"/>
      <c r="U58" s="83"/>
    </row>
    <row r="59" spans="1:21" s="42" customFormat="1" ht="21" customHeight="1" outlineLevel="1">
      <c r="A59" s="50"/>
      <c r="B59" s="120" t="s">
        <v>55</v>
      </c>
      <c r="C59" s="32" t="s">
        <v>34</v>
      </c>
      <c r="D59" s="51">
        <f t="shared" ref="D59:J59" si="20">D60</f>
        <v>500000</v>
      </c>
      <c r="E59" s="51">
        <f t="shared" si="20"/>
        <v>0</v>
      </c>
      <c r="F59" s="51">
        <f t="shared" si="20"/>
        <v>0</v>
      </c>
      <c r="G59" s="51">
        <f t="shared" si="20"/>
        <v>0</v>
      </c>
      <c r="H59" s="51">
        <f t="shared" si="20"/>
        <v>0</v>
      </c>
      <c r="I59" s="51">
        <f t="shared" si="20"/>
        <v>500000</v>
      </c>
      <c r="J59" s="51">
        <f t="shared" si="20"/>
        <v>0</v>
      </c>
      <c r="K59" s="51"/>
      <c r="L59" s="81" t="s">
        <v>35</v>
      </c>
      <c r="M59" s="122" t="s">
        <v>36</v>
      </c>
      <c r="N59" s="81"/>
      <c r="O59" s="81"/>
      <c r="P59" s="81"/>
      <c r="Q59" s="81"/>
      <c r="R59" s="81">
        <v>1</v>
      </c>
      <c r="S59" s="81"/>
      <c r="T59" s="84"/>
      <c r="U59" s="81">
        <v>1</v>
      </c>
    </row>
    <row r="60" spans="1:21" s="42" customFormat="1" ht="36" outlineLevel="1">
      <c r="A60" s="50"/>
      <c r="B60" s="121"/>
      <c r="C60" s="52" t="s">
        <v>37</v>
      </c>
      <c r="D60" s="51">
        <f>E60+F60+G60+H60+I60+J60+K60</f>
        <v>500000</v>
      </c>
      <c r="E60" s="51"/>
      <c r="F60" s="51"/>
      <c r="G60" s="51"/>
      <c r="H60" s="51"/>
      <c r="I60" s="51">
        <v>500000</v>
      </c>
      <c r="J60" s="51"/>
      <c r="K60" s="51"/>
      <c r="L60" s="83"/>
      <c r="M60" s="123"/>
      <c r="N60" s="83"/>
      <c r="O60" s="83"/>
      <c r="P60" s="83"/>
      <c r="Q60" s="83"/>
      <c r="R60" s="83"/>
      <c r="S60" s="83"/>
      <c r="T60" s="86"/>
      <c r="U60" s="83"/>
    </row>
    <row r="61" spans="1:21" s="42" customFormat="1" ht="21.75" customHeight="1" outlineLevel="1">
      <c r="A61" s="50"/>
      <c r="B61" s="120" t="s">
        <v>56</v>
      </c>
      <c r="C61" s="32" t="s">
        <v>34</v>
      </c>
      <c r="D61" s="51">
        <f t="shared" ref="D61:J95" si="21">D62</f>
        <v>500000</v>
      </c>
      <c r="E61" s="51">
        <f t="shared" si="21"/>
        <v>0</v>
      </c>
      <c r="F61" s="51">
        <f t="shared" si="21"/>
        <v>0</v>
      </c>
      <c r="G61" s="51">
        <f t="shared" si="21"/>
        <v>0</v>
      </c>
      <c r="H61" s="51">
        <f t="shared" si="21"/>
        <v>0</v>
      </c>
      <c r="I61" s="51">
        <f t="shared" si="21"/>
        <v>500000</v>
      </c>
      <c r="J61" s="51">
        <f t="shared" si="21"/>
        <v>0</v>
      </c>
      <c r="K61" s="51"/>
      <c r="L61" s="81" t="s">
        <v>35</v>
      </c>
      <c r="M61" s="122" t="s">
        <v>36</v>
      </c>
      <c r="N61" s="81"/>
      <c r="O61" s="81"/>
      <c r="P61" s="81"/>
      <c r="Q61" s="81"/>
      <c r="R61" s="81">
        <v>1</v>
      </c>
      <c r="S61" s="81"/>
      <c r="T61" s="84"/>
      <c r="U61" s="81">
        <v>1</v>
      </c>
    </row>
    <row r="62" spans="1:21" s="42" customFormat="1" ht="36" outlineLevel="1">
      <c r="A62" s="50"/>
      <c r="B62" s="121"/>
      <c r="C62" s="52" t="s">
        <v>37</v>
      </c>
      <c r="D62" s="51">
        <f>E62+F62+G62+H62+I62+J62+K62</f>
        <v>500000</v>
      </c>
      <c r="E62" s="51"/>
      <c r="F62" s="51"/>
      <c r="G62" s="51"/>
      <c r="H62" s="51"/>
      <c r="I62" s="51">
        <v>500000</v>
      </c>
      <c r="J62" s="51"/>
      <c r="K62" s="51"/>
      <c r="L62" s="83"/>
      <c r="M62" s="123"/>
      <c r="N62" s="83"/>
      <c r="O62" s="83"/>
      <c r="P62" s="83"/>
      <c r="Q62" s="83"/>
      <c r="R62" s="83"/>
      <c r="S62" s="83"/>
      <c r="T62" s="86"/>
      <c r="U62" s="83"/>
    </row>
    <row r="63" spans="1:21" s="42" customFormat="1" outlineLevel="1">
      <c r="A63" s="50"/>
      <c r="B63" s="120" t="s">
        <v>57</v>
      </c>
      <c r="C63" s="32" t="s">
        <v>34</v>
      </c>
      <c r="D63" s="51">
        <f t="shared" si="21"/>
        <v>778593</v>
      </c>
      <c r="E63" s="51">
        <f t="shared" si="21"/>
        <v>778593</v>
      </c>
      <c r="F63" s="51">
        <f t="shared" si="21"/>
        <v>0</v>
      </c>
      <c r="G63" s="51">
        <f t="shared" si="21"/>
        <v>0</v>
      </c>
      <c r="H63" s="51">
        <f t="shared" si="21"/>
        <v>0</v>
      </c>
      <c r="I63" s="51">
        <f t="shared" si="21"/>
        <v>0</v>
      </c>
      <c r="J63" s="51">
        <f t="shared" si="21"/>
        <v>0</v>
      </c>
      <c r="K63" s="51"/>
      <c r="L63" s="81" t="s">
        <v>35</v>
      </c>
      <c r="M63" s="122" t="s">
        <v>36</v>
      </c>
      <c r="N63" s="81">
        <v>1</v>
      </c>
      <c r="O63" s="81"/>
      <c r="P63" s="81"/>
      <c r="Q63" s="81"/>
      <c r="R63" s="81"/>
      <c r="S63" s="81"/>
      <c r="T63" s="84"/>
      <c r="U63" s="81">
        <v>1</v>
      </c>
    </row>
    <row r="64" spans="1:21" s="42" customFormat="1" ht="36" outlineLevel="1">
      <c r="A64" s="50"/>
      <c r="B64" s="121"/>
      <c r="C64" s="52" t="s">
        <v>37</v>
      </c>
      <c r="D64" s="51">
        <f>E64+F64+G64+H64+I64+J64+K64</f>
        <v>778593</v>
      </c>
      <c r="E64" s="51">
        <v>778593</v>
      </c>
      <c r="F64" s="51"/>
      <c r="G64" s="51"/>
      <c r="H64" s="51"/>
      <c r="I64" s="51"/>
      <c r="J64" s="51"/>
      <c r="K64" s="51"/>
      <c r="L64" s="83"/>
      <c r="M64" s="123"/>
      <c r="N64" s="83"/>
      <c r="O64" s="83"/>
      <c r="P64" s="83"/>
      <c r="Q64" s="83"/>
      <c r="R64" s="83"/>
      <c r="S64" s="83"/>
      <c r="T64" s="86"/>
      <c r="U64" s="83"/>
    </row>
    <row r="65" spans="1:21" s="42" customFormat="1" outlineLevel="1">
      <c r="A65" s="50"/>
      <c r="B65" s="120" t="s">
        <v>58</v>
      </c>
      <c r="C65" s="32" t="s">
        <v>34</v>
      </c>
      <c r="D65" s="51">
        <f t="shared" si="21"/>
        <v>666836</v>
      </c>
      <c r="E65" s="51">
        <f t="shared" si="21"/>
        <v>666836</v>
      </c>
      <c r="F65" s="51">
        <f t="shared" si="21"/>
        <v>0</v>
      </c>
      <c r="G65" s="51">
        <f t="shared" si="21"/>
        <v>0</v>
      </c>
      <c r="H65" s="51">
        <f t="shared" si="21"/>
        <v>0</v>
      </c>
      <c r="I65" s="51">
        <f t="shared" si="21"/>
        <v>0</v>
      </c>
      <c r="J65" s="51">
        <f t="shared" si="21"/>
        <v>0</v>
      </c>
      <c r="K65" s="51"/>
      <c r="L65" s="81" t="s">
        <v>35</v>
      </c>
      <c r="M65" s="122" t="s">
        <v>36</v>
      </c>
      <c r="N65" s="81">
        <v>1</v>
      </c>
      <c r="O65" s="81"/>
      <c r="P65" s="81"/>
      <c r="Q65" s="81"/>
      <c r="R65" s="81"/>
      <c r="S65" s="81"/>
      <c r="T65" s="84"/>
      <c r="U65" s="81">
        <v>1</v>
      </c>
    </row>
    <row r="66" spans="1:21" s="42" customFormat="1" ht="36" outlineLevel="1">
      <c r="A66" s="50"/>
      <c r="B66" s="121"/>
      <c r="C66" s="52" t="s">
        <v>37</v>
      </c>
      <c r="D66" s="51">
        <f>E66+F66+G66+H66+I66+J66+K66</f>
        <v>666836</v>
      </c>
      <c r="E66" s="51">
        <v>666836</v>
      </c>
      <c r="F66" s="51"/>
      <c r="G66" s="51"/>
      <c r="H66" s="51"/>
      <c r="I66" s="51"/>
      <c r="J66" s="51"/>
      <c r="K66" s="51"/>
      <c r="L66" s="83"/>
      <c r="M66" s="123"/>
      <c r="N66" s="83"/>
      <c r="O66" s="83"/>
      <c r="P66" s="83"/>
      <c r="Q66" s="83"/>
      <c r="R66" s="83"/>
      <c r="S66" s="83"/>
      <c r="T66" s="86"/>
      <c r="U66" s="83"/>
    </row>
    <row r="67" spans="1:21" s="42" customFormat="1" outlineLevel="1">
      <c r="A67" s="50"/>
      <c r="B67" s="120" t="s">
        <v>59</v>
      </c>
      <c r="C67" s="32" t="s">
        <v>34</v>
      </c>
      <c r="D67" s="51">
        <f t="shared" si="21"/>
        <v>798942</v>
      </c>
      <c r="E67" s="51">
        <f t="shared" si="21"/>
        <v>798942</v>
      </c>
      <c r="F67" s="51">
        <f t="shared" si="21"/>
        <v>0</v>
      </c>
      <c r="G67" s="51">
        <f t="shared" si="21"/>
        <v>0</v>
      </c>
      <c r="H67" s="51">
        <f t="shared" si="21"/>
        <v>0</v>
      </c>
      <c r="I67" s="51">
        <f t="shared" si="21"/>
        <v>0</v>
      </c>
      <c r="J67" s="51">
        <f t="shared" si="21"/>
        <v>0</v>
      </c>
      <c r="K67" s="51"/>
      <c r="L67" s="81" t="s">
        <v>35</v>
      </c>
      <c r="M67" s="122" t="s">
        <v>36</v>
      </c>
      <c r="N67" s="81">
        <v>1</v>
      </c>
      <c r="O67" s="81"/>
      <c r="P67" s="81"/>
      <c r="Q67" s="81"/>
      <c r="R67" s="81"/>
      <c r="S67" s="81"/>
      <c r="T67" s="84"/>
      <c r="U67" s="81">
        <v>1</v>
      </c>
    </row>
    <row r="68" spans="1:21" s="42" customFormat="1" ht="36" outlineLevel="1">
      <c r="A68" s="50"/>
      <c r="B68" s="121"/>
      <c r="C68" s="52" t="s">
        <v>37</v>
      </c>
      <c r="D68" s="51">
        <f>E68+F68+G68+H68+I68+J68+K68</f>
        <v>798942</v>
      </c>
      <c r="E68" s="51">
        <v>798942</v>
      </c>
      <c r="F68" s="51"/>
      <c r="G68" s="51"/>
      <c r="H68" s="51"/>
      <c r="I68" s="51"/>
      <c r="J68" s="51"/>
      <c r="K68" s="51"/>
      <c r="L68" s="83"/>
      <c r="M68" s="123"/>
      <c r="N68" s="83"/>
      <c r="O68" s="83"/>
      <c r="P68" s="83"/>
      <c r="Q68" s="83"/>
      <c r="R68" s="83"/>
      <c r="S68" s="83"/>
      <c r="T68" s="86"/>
      <c r="U68" s="83"/>
    </row>
    <row r="69" spans="1:21" s="42" customFormat="1" outlineLevel="1">
      <c r="A69" s="50"/>
      <c r="B69" s="120" t="s">
        <v>60</v>
      </c>
      <c r="C69" s="32" t="s">
        <v>34</v>
      </c>
      <c r="D69" s="51">
        <f t="shared" si="21"/>
        <v>683772</v>
      </c>
      <c r="E69" s="51">
        <f t="shared" si="21"/>
        <v>683772</v>
      </c>
      <c r="F69" s="51">
        <f t="shared" si="21"/>
        <v>0</v>
      </c>
      <c r="G69" s="51">
        <f t="shared" si="21"/>
        <v>0</v>
      </c>
      <c r="H69" s="51">
        <f t="shared" si="21"/>
        <v>0</v>
      </c>
      <c r="I69" s="51">
        <f t="shared" si="21"/>
        <v>0</v>
      </c>
      <c r="J69" s="51">
        <f t="shared" si="21"/>
        <v>0</v>
      </c>
      <c r="K69" s="51"/>
      <c r="L69" s="81" t="s">
        <v>35</v>
      </c>
      <c r="M69" s="122" t="s">
        <v>36</v>
      </c>
      <c r="N69" s="81">
        <v>1</v>
      </c>
      <c r="O69" s="81"/>
      <c r="P69" s="81"/>
      <c r="Q69" s="81"/>
      <c r="R69" s="81"/>
      <c r="S69" s="81"/>
      <c r="T69" s="84"/>
      <c r="U69" s="81">
        <v>1</v>
      </c>
    </row>
    <row r="70" spans="1:21" s="42" customFormat="1" ht="36" outlineLevel="1">
      <c r="A70" s="50"/>
      <c r="B70" s="121"/>
      <c r="C70" s="52" t="s">
        <v>37</v>
      </c>
      <c r="D70" s="51">
        <f>E70+F70+G70+H70+I70+J70+K70</f>
        <v>683772</v>
      </c>
      <c r="E70" s="51">
        <v>683772</v>
      </c>
      <c r="F70" s="51"/>
      <c r="G70" s="51"/>
      <c r="H70" s="51"/>
      <c r="I70" s="51"/>
      <c r="J70" s="51"/>
      <c r="K70" s="51"/>
      <c r="L70" s="83"/>
      <c r="M70" s="123"/>
      <c r="N70" s="83"/>
      <c r="O70" s="83"/>
      <c r="P70" s="83"/>
      <c r="Q70" s="83"/>
      <c r="R70" s="83"/>
      <c r="S70" s="83"/>
      <c r="T70" s="86"/>
      <c r="U70" s="83"/>
    </row>
    <row r="71" spans="1:21" s="42" customFormat="1" outlineLevel="1">
      <c r="A71" s="50"/>
      <c r="B71" s="120" t="s">
        <v>61</v>
      </c>
      <c r="C71" s="32" t="s">
        <v>34</v>
      </c>
      <c r="D71" s="51">
        <f t="shared" si="21"/>
        <v>1000000</v>
      </c>
      <c r="E71" s="51">
        <f t="shared" si="21"/>
        <v>0</v>
      </c>
      <c r="F71" s="51">
        <f t="shared" si="21"/>
        <v>0</v>
      </c>
      <c r="G71" s="51">
        <f t="shared" si="21"/>
        <v>0</v>
      </c>
      <c r="H71" s="51">
        <f t="shared" si="21"/>
        <v>1000000</v>
      </c>
      <c r="I71" s="51">
        <f t="shared" si="21"/>
        <v>0</v>
      </c>
      <c r="J71" s="51">
        <f t="shared" si="21"/>
        <v>0</v>
      </c>
      <c r="K71" s="51"/>
      <c r="L71" s="81" t="s">
        <v>35</v>
      </c>
      <c r="M71" s="122" t="s">
        <v>36</v>
      </c>
      <c r="N71" s="81"/>
      <c r="O71" s="81"/>
      <c r="P71" s="81"/>
      <c r="Q71" s="81">
        <v>1</v>
      </c>
      <c r="R71" s="81"/>
      <c r="S71" s="81"/>
      <c r="T71" s="84"/>
      <c r="U71" s="81">
        <v>1</v>
      </c>
    </row>
    <row r="72" spans="1:21" s="42" customFormat="1" ht="36" outlineLevel="1">
      <c r="A72" s="50"/>
      <c r="B72" s="121"/>
      <c r="C72" s="52" t="s">
        <v>37</v>
      </c>
      <c r="D72" s="51">
        <f>E72+F72+G72+H72+I72+J72+K72</f>
        <v>1000000</v>
      </c>
      <c r="E72" s="51"/>
      <c r="F72" s="51"/>
      <c r="G72" s="51"/>
      <c r="H72" s="51">
        <v>1000000</v>
      </c>
      <c r="I72" s="51"/>
      <c r="J72" s="51"/>
      <c r="K72" s="51"/>
      <c r="L72" s="83"/>
      <c r="M72" s="123"/>
      <c r="N72" s="83"/>
      <c r="O72" s="83"/>
      <c r="P72" s="83"/>
      <c r="Q72" s="83"/>
      <c r="R72" s="83"/>
      <c r="S72" s="83"/>
      <c r="T72" s="86"/>
      <c r="U72" s="83"/>
    </row>
    <row r="73" spans="1:21" s="42" customFormat="1" outlineLevel="1">
      <c r="A73" s="50"/>
      <c r="B73" s="120" t="s">
        <v>62</v>
      </c>
      <c r="C73" s="32" t="s">
        <v>34</v>
      </c>
      <c r="D73" s="51">
        <f t="shared" si="21"/>
        <v>1000000</v>
      </c>
      <c r="E73" s="51">
        <f t="shared" si="21"/>
        <v>0</v>
      </c>
      <c r="F73" s="51">
        <f t="shared" si="21"/>
        <v>0</v>
      </c>
      <c r="G73" s="51">
        <f t="shared" si="21"/>
        <v>0</v>
      </c>
      <c r="H73" s="51">
        <f t="shared" si="21"/>
        <v>1000000</v>
      </c>
      <c r="I73" s="51">
        <f t="shared" si="21"/>
        <v>0</v>
      </c>
      <c r="J73" s="51">
        <f t="shared" si="21"/>
        <v>0</v>
      </c>
      <c r="K73" s="51"/>
      <c r="L73" s="81" t="s">
        <v>35</v>
      </c>
      <c r="M73" s="122" t="s">
        <v>36</v>
      </c>
      <c r="N73" s="81"/>
      <c r="O73" s="81"/>
      <c r="P73" s="81"/>
      <c r="Q73" s="81">
        <v>1</v>
      </c>
      <c r="R73" s="81"/>
      <c r="S73" s="81"/>
      <c r="T73" s="84"/>
      <c r="U73" s="81">
        <v>1</v>
      </c>
    </row>
    <row r="74" spans="1:21" s="42" customFormat="1" ht="36" outlineLevel="1">
      <c r="A74" s="50"/>
      <c r="B74" s="121"/>
      <c r="C74" s="52" t="s">
        <v>37</v>
      </c>
      <c r="D74" s="51">
        <f>E74+F74+G74+H74+I74+J74+K74</f>
        <v>1000000</v>
      </c>
      <c r="E74" s="51"/>
      <c r="F74" s="51"/>
      <c r="G74" s="51"/>
      <c r="H74" s="51">
        <v>1000000</v>
      </c>
      <c r="I74" s="51"/>
      <c r="J74" s="51"/>
      <c r="K74" s="51"/>
      <c r="L74" s="83"/>
      <c r="M74" s="123"/>
      <c r="N74" s="83"/>
      <c r="O74" s="83"/>
      <c r="P74" s="83"/>
      <c r="Q74" s="83"/>
      <c r="R74" s="83"/>
      <c r="S74" s="83"/>
      <c r="T74" s="86"/>
      <c r="U74" s="83"/>
    </row>
    <row r="75" spans="1:21" s="42" customFormat="1" outlineLevel="1">
      <c r="A75" s="50"/>
      <c r="B75" s="120" t="s">
        <v>63</v>
      </c>
      <c r="C75" s="32" t="s">
        <v>34</v>
      </c>
      <c r="D75" s="51">
        <f t="shared" si="21"/>
        <v>1000000</v>
      </c>
      <c r="E75" s="51">
        <f t="shared" si="21"/>
        <v>0</v>
      </c>
      <c r="F75" s="51">
        <f t="shared" si="21"/>
        <v>0</v>
      </c>
      <c r="G75" s="51">
        <f t="shared" si="21"/>
        <v>0</v>
      </c>
      <c r="H75" s="51">
        <f t="shared" si="21"/>
        <v>1000000</v>
      </c>
      <c r="I75" s="51">
        <f t="shared" si="21"/>
        <v>0</v>
      </c>
      <c r="J75" s="51">
        <f t="shared" si="21"/>
        <v>0</v>
      </c>
      <c r="K75" s="51"/>
      <c r="L75" s="81" t="s">
        <v>35</v>
      </c>
      <c r="M75" s="122" t="s">
        <v>36</v>
      </c>
      <c r="N75" s="81"/>
      <c r="O75" s="81"/>
      <c r="P75" s="81"/>
      <c r="Q75" s="81">
        <v>1</v>
      </c>
      <c r="R75" s="81"/>
      <c r="S75" s="81"/>
      <c r="T75" s="84"/>
      <c r="U75" s="81">
        <v>1</v>
      </c>
    </row>
    <row r="76" spans="1:21" s="42" customFormat="1" ht="36" outlineLevel="1">
      <c r="A76" s="50"/>
      <c r="B76" s="121"/>
      <c r="C76" s="52" t="s">
        <v>37</v>
      </c>
      <c r="D76" s="51">
        <f>E76+F76+G76+H76+I76+J76+K76</f>
        <v>1000000</v>
      </c>
      <c r="E76" s="51"/>
      <c r="F76" s="51"/>
      <c r="G76" s="51"/>
      <c r="H76" s="51">
        <v>1000000</v>
      </c>
      <c r="I76" s="51"/>
      <c r="J76" s="51"/>
      <c r="K76" s="51"/>
      <c r="L76" s="83"/>
      <c r="M76" s="123"/>
      <c r="N76" s="83"/>
      <c r="O76" s="83"/>
      <c r="P76" s="83"/>
      <c r="Q76" s="83"/>
      <c r="R76" s="83"/>
      <c r="S76" s="83"/>
      <c r="T76" s="86"/>
      <c r="U76" s="83"/>
    </row>
    <row r="77" spans="1:21" s="42" customFormat="1" outlineLevel="1">
      <c r="A77" s="50"/>
      <c r="B77" s="120" t="s">
        <v>64</v>
      </c>
      <c r="C77" s="32" t="s">
        <v>34</v>
      </c>
      <c r="D77" s="51">
        <f t="shared" si="21"/>
        <v>1000000</v>
      </c>
      <c r="E77" s="51">
        <f t="shared" si="21"/>
        <v>0</v>
      </c>
      <c r="F77" s="51">
        <f t="shared" si="21"/>
        <v>0</v>
      </c>
      <c r="G77" s="51">
        <f t="shared" si="21"/>
        <v>0</v>
      </c>
      <c r="H77" s="51">
        <f t="shared" si="21"/>
        <v>1000000</v>
      </c>
      <c r="I77" s="51">
        <f t="shared" si="21"/>
        <v>0</v>
      </c>
      <c r="J77" s="51">
        <f t="shared" si="21"/>
        <v>0</v>
      </c>
      <c r="K77" s="51"/>
      <c r="L77" s="81" t="s">
        <v>35</v>
      </c>
      <c r="M77" s="122" t="s">
        <v>36</v>
      </c>
      <c r="N77" s="81"/>
      <c r="O77" s="81"/>
      <c r="P77" s="81"/>
      <c r="Q77" s="81">
        <v>1</v>
      </c>
      <c r="R77" s="81"/>
      <c r="S77" s="81"/>
      <c r="T77" s="84"/>
      <c r="U77" s="81">
        <v>1</v>
      </c>
    </row>
    <row r="78" spans="1:21" s="42" customFormat="1" ht="36" outlineLevel="1">
      <c r="A78" s="50"/>
      <c r="B78" s="121"/>
      <c r="C78" s="52" t="s">
        <v>37</v>
      </c>
      <c r="D78" s="51">
        <f>E78+F78+G78+H78+I78+J78+K78</f>
        <v>1000000</v>
      </c>
      <c r="E78" s="51"/>
      <c r="F78" s="51"/>
      <c r="G78" s="51"/>
      <c r="H78" s="51">
        <v>1000000</v>
      </c>
      <c r="I78" s="51"/>
      <c r="J78" s="51"/>
      <c r="K78" s="51"/>
      <c r="L78" s="83"/>
      <c r="M78" s="123"/>
      <c r="N78" s="83"/>
      <c r="O78" s="83"/>
      <c r="P78" s="83"/>
      <c r="Q78" s="83"/>
      <c r="R78" s="83"/>
      <c r="S78" s="83"/>
      <c r="T78" s="86"/>
      <c r="U78" s="83"/>
    </row>
    <row r="79" spans="1:21" s="42" customFormat="1" outlineLevel="1">
      <c r="A79" s="50"/>
      <c r="B79" s="120" t="s">
        <v>65</v>
      </c>
      <c r="C79" s="32" t="s">
        <v>34</v>
      </c>
      <c r="D79" s="51">
        <f t="shared" si="21"/>
        <v>1000000</v>
      </c>
      <c r="E79" s="51">
        <f t="shared" si="21"/>
        <v>0</v>
      </c>
      <c r="F79" s="51">
        <f t="shared" si="21"/>
        <v>0</v>
      </c>
      <c r="G79" s="51">
        <f t="shared" si="21"/>
        <v>0</v>
      </c>
      <c r="H79" s="51">
        <f t="shared" si="21"/>
        <v>1000000</v>
      </c>
      <c r="I79" s="51">
        <f t="shared" si="21"/>
        <v>0</v>
      </c>
      <c r="J79" s="51">
        <f t="shared" si="21"/>
        <v>0</v>
      </c>
      <c r="K79" s="51"/>
      <c r="L79" s="81" t="s">
        <v>35</v>
      </c>
      <c r="M79" s="122" t="s">
        <v>36</v>
      </c>
      <c r="N79" s="81"/>
      <c r="O79" s="81"/>
      <c r="P79" s="81"/>
      <c r="Q79" s="81">
        <v>1</v>
      </c>
      <c r="R79" s="81"/>
      <c r="S79" s="81"/>
      <c r="T79" s="84"/>
      <c r="U79" s="81">
        <v>1</v>
      </c>
    </row>
    <row r="80" spans="1:21" s="42" customFormat="1" ht="36" outlineLevel="1">
      <c r="A80" s="50"/>
      <c r="B80" s="121"/>
      <c r="C80" s="52" t="s">
        <v>37</v>
      </c>
      <c r="D80" s="51">
        <f>E80+F80+G80+H80+I80+J80+K80</f>
        <v>1000000</v>
      </c>
      <c r="E80" s="51"/>
      <c r="F80" s="51"/>
      <c r="G80" s="51"/>
      <c r="H80" s="51">
        <v>1000000</v>
      </c>
      <c r="I80" s="51"/>
      <c r="J80" s="51"/>
      <c r="K80" s="51"/>
      <c r="L80" s="83"/>
      <c r="M80" s="123"/>
      <c r="N80" s="83"/>
      <c r="O80" s="83"/>
      <c r="P80" s="83"/>
      <c r="Q80" s="83"/>
      <c r="R80" s="83"/>
      <c r="S80" s="83"/>
      <c r="T80" s="86"/>
      <c r="U80" s="83"/>
    </row>
    <row r="81" spans="1:21" s="42" customFormat="1" outlineLevel="1">
      <c r="A81" s="50"/>
      <c r="B81" s="120" t="s">
        <v>66</v>
      </c>
      <c r="C81" s="32" t="s">
        <v>34</v>
      </c>
      <c r="D81" s="51">
        <f t="shared" si="21"/>
        <v>1000000</v>
      </c>
      <c r="E81" s="51">
        <f t="shared" si="21"/>
        <v>0</v>
      </c>
      <c r="F81" s="51">
        <f t="shared" si="21"/>
        <v>0</v>
      </c>
      <c r="G81" s="51">
        <f t="shared" si="21"/>
        <v>0</v>
      </c>
      <c r="H81" s="51">
        <f t="shared" si="21"/>
        <v>1000000</v>
      </c>
      <c r="I81" s="51">
        <f t="shared" si="21"/>
        <v>0</v>
      </c>
      <c r="J81" s="51">
        <f t="shared" si="21"/>
        <v>0</v>
      </c>
      <c r="K81" s="51"/>
      <c r="L81" s="81" t="s">
        <v>35</v>
      </c>
      <c r="M81" s="122" t="s">
        <v>36</v>
      </c>
      <c r="N81" s="81"/>
      <c r="O81" s="81"/>
      <c r="P81" s="81"/>
      <c r="Q81" s="81">
        <v>1</v>
      </c>
      <c r="R81" s="81"/>
      <c r="S81" s="81"/>
      <c r="T81" s="84"/>
      <c r="U81" s="81">
        <v>1</v>
      </c>
    </row>
    <row r="82" spans="1:21" s="42" customFormat="1" ht="36" outlineLevel="1">
      <c r="A82" s="50"/>
      <c r="B82" s="121"/>
      <c r="C82" s="52" t="s">
        <v>37</v>
      </c>
      <c r="D82" s="51">
        <f>E82+F82+G82+H82+I82+J82+K82</f>
        <v>1000000</v>
      </c>
      <c r="E82" s="51"/>
      <c r="F82" s="51"/>
      <c r="G82" s="51"/>
      <c r="H82" s="51">
        <v>1000000</v>
      </c>
      <c r="I82" s="51"/>
      <c r="J82" s="51"/>
      <c r="K82" s="51"/>
      <c r="L82" s="83"/>
      <c r="M82" s="123"/>
      <c r="N82" s="83"/>
      <c r="O82" s="83"/>
      <c r="P82" s="83"/>
      <c r="Q82" s="83"/>
      <c r="R82" s="83"/>
      <c r="S82" s="83"/>
      <c r="T82" s="86"/>
      <c r="U82" s="83"/>
    </row>
    <row r="83" spans="1:21" s="42" customFormat="1" outlineLevel="1">
      <c r="A83" s="50"/>
      <c r="B83" s="120" t="s">
        <v>67</v>
      </c>
      <c r="C83" s="32" t="s">
        <v>34</v>
      </c>
      <c r="D83" s="51">
        <f t="shared" si="21"/>
        <v>1000000</v>
      </c>
      <c r="E83" s="51">
        <f t="shared" si="21"/>
        <v>0</v>
      </c>
      <c r="F83" s="51">
        <f t="shared" si="21"/>
        <v>0</v>
      </c>
      <c r="G83" s="51">
        <f t="shared" si="21"/>
        <v>0</v>
      </c>
      <c r="H83" s="51">
        <f t="shared" si="21"/>
        <v>1000000</v>
      </c>
      <c r="I83" s="51">
        <f t="shared" si="21"/>
        <v>0</v>
      </c>
      <c r="J83" s="51">
        <f t="shared" si="21"/>
        <v>0</v>
      </c>
      <c r="K83" s="51"/>
      <c r="L83" s="81" t="s">
        <v>35</v>
      </c>
      <c r="M83" s="122" t="s">
        <v>36</v>
      </c>
      <c r="N83" s="81"/>
      <c r="O83" s="81"/>
      <c r="P83" s="81"/>
      <c r="Q83" s="81">
        <v>1</v>
      </c>
      <c r="R83" s="81"/>
      <c r="S83" s="81"/>
      <c r="T83" s="84"/>
      <c r="U83" s="81">
        <v>1</v>
      </c>
    </row>
    <row r="84" spans="1:21" s="42" customFormat="1" ht="36" outlineLevel="1">
      <c r="A84" s="50"/>
      <c r="B84" s="121"/>
      <c r="C84" s="52" t="s">
        <v>37</v>
      </c>
      <c r="D84" s="51">
        <f>E84+F84+G84+H84+I84+J84+K84</f>
        <v>1000000</v>
      </c>
      <c r="E84" s="51"/>
      <c r="F84" s="51"/>
      <c r="G84" s="51"/>
      <c r="H84" s="51">
        <v>1000000</v>
      </c>
      <c r="I84" s="51"/>
      <c r="J84" s="51"/>
      <c r="K84" s="51"/>
      <c r="L84" s="83"/>
      <c r="M84" s="123"/>
      <c r="N84" s="83"/>
      <c r="O84" s="83"/>
      <c r="P84" s="83"/>
      <c r="Q84" s="83"/>
      <c r="R84" s="83"/>
      <c r="S84" s="83"/>
      <c r="T84" s="86"/>
      <c r="U84" s="83"/>
    </row>
    <row r="85" spans="1:21" s="42" customFormat="1" outlineLevel="1">
      <c r="A85" s="50"/>
      <c r="B85" s="120" t="s">
        <v>68</v>
      </c>
      <c r="C85" s="32" t="s">
        <v>34</v>
      </c>
      <c r="D85" s="51">
        <f t="shared" si="21"/>
        <v>1000000</v>
      </c>
      <c r="E85" s="51">
        <f t="shared" si="21"/>
        <v>0</v>
      </c>
      <c r="F85" s="51">
        <f t="shared" si="21"/>
        <v>0</v>
      </c>
      <c r="G85" s="51">
        <f t="shared" si="21"/>
        <v>0</v>
      </c>
      <c r="H85" s="51">
        <f t="shared" si="21"/>
        <v>0</v>
      </c>
      <c r="I85" s="51">
        <f t="shared" si="21"/>
        <v>1000000</v>
      </c>
      <c r="J85" s="51">
        <f t="shared" si="21"/>
        <v>0</v>
      </c>
      <c r="K85" s="51"/>
      <c r="L85" s="81" t="s">
        <v>35</v>
      </c>
      <c r="M85" s="122" t="s">
        <v>36</v>
      </c>
      <c r="N85" s="81"/>
      <c r="O85" s="81"/>
      <c r="P85" s="81"/>
      <c r="Q85" s="81"/>
      <c r="R85" s="81">
        <v>1</v>
      </c>
      <c r="S85" s="81"/>
      <c r="T85" s="84"/>
      <c r="U85" s="81">
        <v>1</v>
      </c>
    </row>
    <row r="86" spans="1:21" s="42" customFormat="1" ht="36" outlineLevel="1">
      <c r="A86" s="50"/>
      <c r="B86" s="121"/>
      <c r="C86" s="52" t="s">
        <v>37</v>
      </c>
      <c r="D86" s="51">
        <f>E86+F86+G86+H86+I86+J86+K86</f>
        <v>1000000</v>
      </c>
      <c r="E86" s="51"/>
      <c r="F86" s="51"/>
      <c r="G86" s="51"/>
      <c r="H86" s="51"/>
      <c r="I86" s="51">
        <v>1000000</v>
      </c>
      <c r="J86" s="51"/>
      <c r="K86" s="51"/>
      <c r="L86" s="83"/>
      <c r="M86" s="123"/>
      <c r="N86" s="83"/>
      <c r="O86" s="83"/>
      <c r="P86" s="83"/>
      <c r="Q86" s="83"/>
      <c r="R86" s="83"/>
      <c r="S86" s="83"/>
      <c r="T86" s="86"/>
      <c r="U86" s="83"/>
    </row>
    <row r="87" spans="1:21" s="42" customFormat="1" outlineLevel="1">
      <c r="A87" s="50"/>
      <c r="B87" s="120" t="s">
        <v>69</v>
      </c>
      <c r="C87" s="32" t="s">
        <v>34</v>
      </c>
      <c r="D87" s="51">
        <f t="shared" si="21"/>
        <v>1000000</v>
      </c>
      <c r="E87" s="51">
        <f t="shared" si="21"/>
        <v>0</v>
      </c>
      <c r="F87" s="51">
        <f t="shared" si="21"/>
        <v>0</v>
      </c>
      <c r="G87" s="51">
        <f t="shared" si="21"/>
        <v>0</v>
      </c>
      <c r="H87" s="51">
        <f t="shared" si="21"/>
        <v>0</v>
      </c>
      <c r="I87" s="51">
        <f t="shared" si="21"/>
        <v>1000000</v>
      </c>
      <c r="J87" s="51">
        <f t="shared" si="21"/>
        <v>0</v>
      </c>
      <c r="K87" s="51"/>
      <c r="L87" s="81" t="s">
        <v>35</v>
      </c>
      <c r="M87" s="122" t="s">
        <v>36</v>
      </c>
      <c r="N87" s="81"/>
      <c r="O87" s="81"/>
      <c r="P87" s="81"/>
      <c r="Q87" s="81"/>
      <c r="R87" s="81">
        <v>1</v>
      </c>
      <c r="S87" s="81"/>
      <c r="T87" s="84"/>
      <c r="U87" s="81">
        <v>1</v>
      </c>
    </row>
    <row r="88" spans="1:21" s="42" customFormat="1" ht="36" outlineLevel="1">
      <c r="A88" s="50"/>
      <c r="B88" s="121"/>
      <c r="C88" s="52" t="s">
        <v>37</v>
      </c>
      <c r="D88" s="51">
        <f>E88+F88+G88+H88+I88+J88+K88</f>
        <v>1000000</v>
      </c>
      <c r="E88" s="51"/>
      <c r="F88" s="51"/>
      <c r="G88" s="51"/>
      <c r="H88" s="51"/>
      <c r="I88" s="51">
        <v>1000000</v>
      </c>
      <c r="J88" s="51"/>
      <c r="K88" s="51"/>
      <c r="L88" s="83"/>
      <c r="M88" s="123"/>
      <c r="N88" s="83"/>
      <c r="O88" s="83"/>
      <c r="P88" s="83"/>
      <c r="Q88" s="83"/>
      <c r="R88" s="83"/>
      <c r="S88" s="83"/>
      <c r="T88" s="86"/>
      <c r="U88" s="83"/>
    </row>
    <row r="89" spans="1:21" s="42" customFormat="1" outlineLevel="1">
      <c r="A89" s="50"/>
      <c r="B89" s="120" t="s">
        <v>70</v>
      </c>
      <c r="C89" s="32" t="s">
        <v>34</v>
      </c>
      <c r="D89" s="51">
        <f t="shared" si="21"/>
        <v>1000000</v>
      </c>
      <c r="E89" s="51">
        <f t="shared" si="21"/>
        <v>0</v>
      </c>
      <c r="F89" s="51">
        <f t="shared" si="21"/>
        <v>0</v>
      </c>
      <c r="G89" s="51">
        <f t="shared" si="21"/>
        <v>0</v>
      </c>
      <c r="H89" s="51">
        <f t="shared" si="21"/>
        <v>0</v>
      </c>
      <c r="I89" s="51">
        <f t="shared" si="21"/>
        <v>1000000</v>
      </c>
      <c r="J89" s="51">
        <f t="shared" si="21"/>
        <v>0</v>
      </c>
      <c r="K89" s="51"/>
      <c r="L89" s="81" t="s">
        <v>35</v>
      </c>
      <c r="M89" s="122" t="s">
        <v>36</v>
      </c>
      <c r="N89" s="81"/>
      <c r="O89" s="81"/>
      <c r="P89" s="81"/>
      <c r="Q89" s="81"/>
      <c r="R89" s="81">
        <v>1</v>
      </c>
      <c r="S89" s="81"/>
      <c r="T89" s="84"/>
      <c r="U89" s="81">
        <v>1</v>
      </c>
    </row>
    <row r="90" spans="1:21" s="42" customFormat="1" ht="36" outlineLevel="1">
      <c r="A90" s="50"/>
      <c r="B90" s="121"/>
      <c r="C90" s="52" t="s">
        <v>37</v>
      </c>
      <c r="D90" s="51">
        <f>E90+F90+G90+H90+I90+J90+K90</f>
        <v>1000000</v>
      </c>
      <c r="E90" s="51"/>
      <c r="F90" s="51"/>
      <c r="G90" s="51"/>
      <c r="H90" s="51"/>
      <c r="I90" s="51">
        <v>1000000</v>
      </c>
      <c r="J90" s="51"/>
      <c r="K90" s="51"/>
      <c r="L90" s="83"/>
      <c r="M90" s="123"/>
      <c r="N90" s="83"/>
      <c r="O90" s="83"/>
      <c r="P90" s="83"/>
      <c r="Q90" s="83"/>
      <c r="R90" s="83"/>
      <c r="S90" s="83"/>
      <c r="T90" s="86"/>
      <c r="U90" s="83"/>
    </row>
    <row r="91" spans="1:21" s="42" customFormat="1" outlineLevel="1">
      <c r="A91" s="50"/>
      <c r="B91" s="120" t="s">
        <v>71</v>
      </c>
      <c r="C91" s="32" t="s">
        <v>34</v>
      </c>
      <c r="D91" s="51">
        <f t="shared" si="21"/>
        <v>1000000</v>
      </c>
      <c r="E91" s="51">
        <f t="shared" si="21"/>
        <v>0</v>
      </c>
      <c r="F91" s="51">
        <f t="shared" si="21"/>
        <v>0</v>
      </c>
      <c r="G91" s="51">
        <f t="shared" si="21"/>
        <v>0</v>
      </c>
      <c r="H91" s="51">
        <f t="shared" si="21"/>
        <v>0</v>
      </c>
      <c r="I91" s="51">
        <f t="shared" si="21"/>
        <v>1000000</v>
      </c>
      <c r="J91" s="51">
        <f t="shared" si="21"/>
        <v>0</v>
      </c>
      <c r="K91" s="51"/>
      <c r="L91" s="81" t="s">
        <v>35</v>
      </c>
      <c r="M91" s="122" t="s">
        <v>36</v>
      </c>
      <c r="N91" s="81"/>
      <c r="O91" s="81"/>
      <c r="P91" s="81"/>
      <c r="Q91" s="81"/>
      <c r="R91" s="81">
        <v>1</v>
      </c>
      <c r="S91" s="81"/>
      <c r="T91" s="84"/>
      <c r="U91" s="81">
        <v>1</v>
      </c>
    </row>
    <row r="92" spans="1:21" s="42" customFormat="1" ht="36" outlineLevel="1">
      <c r="A92" s="50"/>
      <c r="B92" s="121"/>
      <c r="C92" s="52" t="s">
        <v>37</v>
      </c>
      <c r="D92" s="51">
        <f>E92+F92+G92+H92+I92+J92+K92</f>
        <v>1000000</v>
      </c>
      <c r="E92" s="51"/>
      <c r="F92" s="51"/>
      <c r="G92" s="51"/>
      <c r="H92" s="51"/>
      <c r="I92" s="51">
        <v>1000000</v>
      </c>
      <c r="J92" s="51"/>
      <c r="K92" s="51"/>
      <c r="L92" s="83"/>
      <c r="M92" s="123"/>
      <c r="N92" s="83"/>
      <c r="O92" s="83"/>
      <c r="P92" s="83"/>
      <c r="Q92" s="83"/>
      <c r="R92" s="83"/>
      <c r="S92" s="83"/>
      <c r="T92" s="86"/>
      <c r="U92" s="83"/>
    </row>
    <row r="93" spans="1:21" s="42" customFormat="1" outlineLevel="1">
      <c r="A93" s="50"/>
      <c r="B93" s="120" t="s">
        <v>72</v>
      </c>
      <c r="C93" s="32" t="s">
        <v>34</v>
      </c>
      <c r="D93" s="51">
        <f t="shared" si="21"/>
        <v>500000</v>
      </c>
      <c r="E93" s="51">
        <f t="shared" si="21"/>
        <v>0</v>
      </c>
      <c r="F93" s="51">
        <f t="shared" si="21"/>
        <v>0</v>
      </c>
      <c r="G93" s="51">
        <f t="shared" si="21"/>
        <v>0</v>
      </c>
      <c r="H93" s="51">
        <f t="shared" si="21"/>
        <v>500000</v>
      </c>
      <c r="I93" s="51">
        <f t="shared" si="21"/>
        <v>0</v>
      </c>
      <c r="J93" s="51">
        <f t="shared" si="21"/>
        <v>0</v>
      </c>
      <c r="K93" s="51"/>
      <c r="L93" s="81" t="s">
        <v>35</v>
      </c>
      <c r="M93" s="122" t="s">
        <v>36</v>
      </c>
      <c r="N93" s="81"/>
      <c r="O93" s="81"/>
      <c r="P93" s="81"/>
      <c r="Q93" s="81">
        <v>1</v>
      </c>
      <c r="R93" s="81"/>
      <c r="S93" s="81"/>
      <c r="T93" s="84"/>
      <c r="U93" s="81">
        <v>1</v>
      </c>
    </row>
    <row r="94" spans="1:21" s="42" customFormat="1" ht="36" outlineLevel="1">
      <c r="A94" s="50"/>
      <c r="B94" s="121"/>
      <c r="C94" s="52" t="s">
        <v>37</v>
      </c>
      <c r="D94" s="51">
        <f>E94+F94+G94+H94+I94+J94+K94</f>
        <v>500000</v>
      </c>
      <c r="E94" s="51"/>
      <c r="F94" s="51"/>
      <c r="G94" s="51"/>
      <c r="H94" s="51">
        <v>500000</v>
      </c>
      <c r="I94" s="51"/>
      <c r="J94" s="51"/>
      <c r="K94" s="51"/>
      <c r="L94" s="83"/>
      <c r="M94" s="123"/>
      <c r="N94" s="83"/>
      <c r="O94" s="83"/>
      <c r="P94" s="83"/>
      <c r="Q94" s="83"/>
      <c r="R94" s="83"/>
      <c r="S94" s="83"/>
      <c r="T94" s="86"/>
      <c r="U94" s="83"/>
    </row>
    <row r="95" spans="1:21" s="42" customFormat="1" outlineLevel="1">
      <c r="A95" s="50"/>
      <c r="B95" s="120" t="s">
        <v>73</v>
      </c>
      <c r="C95" s="32" t="s">
        <v>34</v>
      </c>
      <c r="D95" s="51">
        <f t="shared" si="21"/>
        <v>500000</v>
      </c>
      <c r="E95" s="51">
        <f t="shared" si="21"/>
        <v>0</v>
      </c>
      <c r="F95" s="51">
        <f t="shared" si="21"/>
        <v>0</v>
      </c>
      <c r="G95" s="51">
        <f t="shared" si="21"/>
        <v>0</v>
      </c>
      <c r="H95" s="51">
        <f t="shared" si="21"/>
        <v>500000</v>
      </c>
      <c r="I95" s="51">
        <f t="shared" si="21"/>
        <v>0</v>
      </c>
      <c r="J95" s="51">
        <f t="shared" si="21"/>
        <v>0</v>
      </c>
      <c r="K95" s="51"/>
      <c r="L95" s="81" t="s">
        <v>35</v>
      </c>
      <c r="M95" s="122" t="s">
        <v>36</v>
      </c>
      <c r="N95" s="81"/>
      <c r="O95" s="81"/>
      <c r="P95" s="81"/>
      <c r="Q95" s="81">
        <v>1</v>
      </c>
      <c r="R95" s="81"/>
      <c r="S95" s="81"/>
      <c r="T95" s="84"/>
      <c r="U95" s="81">
        <v>1</v>
      </c>
    </row>
    <row r="96" spans="1:21" s="42" customFormat="1" ht="36" outlineLevel="1">
      <c r="A96" s="50"/>
      <c r="B96" s="121"/>
      <c r="C96" s="52" t="s">
        <v>37</v>
      </c>
      <c r="D96" s="51">
        <f>E96+F96+G96+H96+I96+J96+K96</f>
        <v>500000</v>
      </c>
      <c r="E96" s="51"/>
      <c r="F96" s="51"/>
      <c r="G96" s="51"/>
      <c r="H96" s="51">
        <v>500000</v>
      </c>
      <c r="I96" s="51"/>
      <c r="J96" s="51"/>
      <c r="K96" s="51"/>
      <c r="L96" s="83"/>
      <c r="M96" s="123"/>
      <c r="N96" s="83"/>
      <c r="O96" s="83"/>
      <c r="P96" s="83"/>
      <c r="Q96" s="83"/>
      <c r="R96" s="83"/>
      <c r="S96" s="83"/>
      <c r="T96" s="86"/>
      <c r="U96" s="83"/>
    </row>
    <row r="97" spans="1:21" s="42" customFormat="1" ht="36.75" customHeight="1" outlineLevel="1">
      <c r="A97" s="50"/>
      <c r="B97" s="97" t="s">
        <v>74</v>
      </c>
      <c r="C97" s="47" t="s">
        <v>34</v>
      </c>
      <c r="D97" s="48">
        <f>D98</f>
        <v>186994712</v>
      </c>
      <c r="E97" s="48">
        <f t="shared" ref="E97:K97" si="22">E98</f>
        <v>23347511</v>
      </c>
      <c r="F97" s="48">
        <f t="shared" si="22"/>
        <v>50147201</v>
      </c>
      <c r="G97" s="48">
        <f t="shared" si="22"/>
        <v>7500000</v>
      </c>
      <c r="H97" s="48">
        <f t="shared" si="22"/>
        <v>500000</v>
      </c>
      <c r="I97" s="48">
        <f t="shared" si="22"/>
        <v>56500000</v>
      </c>
      <c r="J97" s="48">
        <f t="shared" si="22"/>
        <v>44000000</v>
      </c>
      <c r="K97" s="48">
        <f t="shared" si="22"/>
        <v>5000000</v>
      </c>
      <c r="L97" s="93" t="s">
        <v>35</v>
      </c>
      <c r="M97" s="101" t="s">
        <v>75</v>
      </c>
      <c r="N97" s="93">
        <f>SUM(N99:N188)</f>
        <v>2</v>
      </c>
      <c r="O97" s="93">
        <f t="shared" ref="O97:T97" si="23">SUM(O99:O188)</f>
        <v>16</v>
      </c>
      <c r="P97" s="93">
        <f t="shared" si="23"/>
        <v>3</v>
      </c>
      <c r="Q97" s="93">
        <f t="shared" si="23"/>
        <v>1</v>
      </c>
      <c r="R97" s="93">
        <f t="shared" si="23"/>
        <v>13</v>
      </c>
      <c r="S97" s="93">
        <f t="shared" si="23"/>
        <v>9</v>
      </c>
      <c r="T97" s="103">
        <f t="shared" si="23"/>
        <v>1</v>
      </c>
      <c r="U97" s="103">
        <v>45</v>
      </c>
    </row>
    <row r="98" spans="1:21" s="42" customFormat="1" ht="64.5" customHeight="1" outlineLevel="1">
      <c r="A98" s="50"/>
      <c r="B98" s="98"/>
      <c r="C98" s="49" t="s">
        <v>37</v>
      </c>
      <c r="D98" s="48">
        <f>D100+D102+D104+D106+D108+D110+D112+D114+D116+D118+D120+D122+D124+D126+D128+D130+D132+D134+D136+D138+D140+D142+D144+D146+D148+D150+D152+D154+D156+D158+D160+D162+D164+D166+D168+D170+D172+D174+D176+D178+D180+D182+D184+D186+D188</f>
        <v>186994712</v>
      </c>
      <c r="E98" s="48">
        <f>E100+E102+E104+E106+E108+E110+E112+E114+E116+E118+E120+E122+E124+E126+E128+E130+E132+E134+E136+E138+E140+E142+E144+E146+E148+E150+E152+E154+E156+E158+E160+E162+E164+E166+E168+E170+E172+E174+E176+E178+E180+E182+E184+E186+E188</f>
        <v>23347511</v>
      </c>
      <c r="F98" s="48">
        <f t="shared" ref="F98:K98" si="24">F100+F102+F104+F106+F108+F110+F112+F114+F116+F118+F120+F122+F124+F126+F128+F130+F132+F134+F136+F138+F140+F142+F144+F146+F148+F150+F152+F154+F156+F158+F160+F162+F164+F166+F168+F170+F172+F174+F176+F178+F180+F182+F184+F186+F188</f>
        <v>50147201</v>
      </c>
      <c r="G98" s="48">
        <f t="shared" si="24"/>
        <v>7500000</v>
      </c>
      <c r="H98" s="48">
        <f t="shared" si="24"/>
        <v>500000</v>
      </c>
      <c r="I98" s="48">
        <f t="shared" si="24"/>
        <v>56500000</v>
      </c>
      <c r="J98" s="48">
        <f t="shared" si="24"/>
        <v>44000000</v>
      </c>
      <c r="K98" s="48">
        <f t="shared" si="24"/>
        <v>5000000</v>
      </c>
      <c r="L98" s="94"/>
      <c r="M98" s="102"/>
      <c r="N98" s="94"/>
      <c r="O98" s="94"/>
      <c r="P98" s="94"/>
      <c r="Q98" s="94"/>
      <c r="R98" s="94"/>
      <c r="S98" s="94"/>
      <c r="T98" s="104"/>
      <c r="U98" s="104"/>
    </row>
    <row r="99" spans="1:21" s="42" customFormat="1" outlineLevel="1">
      <c r="A99" s="50"/>
      <c r="B99" s="120" t="s">
        <v>76</v>
      </c>
      <c r="C99" s="32" t="s">
        <v>34</v>
      </c>
      <c r="D99" s="51">
        <f>D100</f>
        <v>3956028</v>
      </c>
      <c r="E99" s="51">
        <f t="shared" ref="E99:J183" si="25">E100</f>
        <v>3956028</v>
      </c>
      <c r="F99" s="52">
        <f t="shared" si="25"/>
        <v>0</v>
      </c>
      <c r="G99" s="52">
        <f t="shared" si="25"/>
        <v>0</v>
      </c>
      <c r="H99" s="52">
        <f t="shared" si="25"/>
        <v>0</v>
      </c>
      <c r="I99" s="52">
        <f t="shared" si="25"/>
        <v>0</v>
      </c>
      <c r="J99" s="52">
        <f t="shared" si="25"/>
        <v>0</v>
      </c>
      <c r="K99" s="52">
        <f>K100</f>
        <v>0</v>
      </c>
      <c r="L99" s="81" t="s">
        <v>35</v>
      </c>
      <c r="M99" s="122" t="s">
        <v>75</v>
      </c>
      <c r="N99" s="81">
        <v>1</v>
      </c>
      <c r="O99" s="81"/>
      <c r="P99" s="81"/>
      <c r="Q99" s="81"/>
      <c r="R99" s="81"/>
      <c r="S99" s="81"/>
      <c r="T99" s="84"/>
      <c r="U99" s="81">
        <v>1</v>
      </c>
    </row>
    <row r="100" spans="1:21" s="42" customFormat="1" ht="36" outlineLevel="1">
      <c r="A100" s="50"/>
      <c r="B100" s="121"/>
      <c r="C100" s="52" t="s">
        <v>37</v>
      </c>
      <c r="D100" s="51">
        <f>E100+F100+G100+H100+I100+J100+K100</f>
        <v>3956028</v>
      </c>
      <c r="E100" s="51">
        <v>3956028</v>
      </c>
      <c r="F100" s="52">
        <v>0</v>
      </c>
      <c r="G100" s="52"/>
      <c r="H100" s="52"/>
      <c r="I100" s="52">
        <v>0</v>
      </c>
      <c r="J100" s="52">
        <v>0</v>
      </c>
      <c r="K100" s="52">
        <v>0</v>
      </c>
      <c r="L100" s="83"/>
      <c r="M100" s="123"/>
      <c r="N100" s="83"/>
      <c r="O100" s="83"/>
      <c r="P100" s="83"/>
      <c r="Q100" s="83"/>
      <c r="R100" s="83"/>
      <c r="S100" s="83"/>
      <c r="T100" s="86"/>
      <c r="U100" s="83"/>
    </row>
    <row r="101" spans="1:21" s="42" customFormat="1" outlineLevel="1">
      <c r="A101" s="50"/>
      <c r="B101" s="120" t="s">
        <v>77</v>
      </c>
      <c r="C101" s="32" t="s">
        <v>34</v>
      </c>
      <c r="D101" s="51">
        <f>D102</f>
        <v>5000000</v>
      </c>
      <c r="E101" s="52">
        <f t="shared" si="25"/>
        <v>0</v>
      </c>
      <c r="F101" s="51">
        <f t="shared" si="25"/>
        <v>5000000</v>
      </c>
      <c r="G101" s="52">
        <f t="shared" si="25"/>
        <v>0</v>
      </c>
      <c r="H101" s="52">
        <f t="shared" si="25"/>
        <v>0</v>
      </c>
      <c r="I101" s="52">
        <f t="shared" si="25"/>
        <v>0</v>
      </c>
      <c r="J101" s="52">
        <f t="shared" si="25"/>
        <v>0</v>
      </c>
      <c r="K101" s="52">
        <f>K102</f>
        <v>0</v>
      </c>
      <c r="L101" s="81" t="s">
        <v>35</v>
      </c>
      <c r="M101" s="122" t="s">
        <v>75</v>
      </c>
      <c r="N101" s="81"/>
      <c r="O101" s="81">
        <v>1</v>
      </c>
      <c r="P101" s="81"/>
      <c r="Q101" s="81"/>
      <c r="R101" s="81"/>
      <c r="S101" s="81"/>
      <c r="T101" s="84"/>
      <c r="U101" s="81">
        <v>1</v>
      </c>
    </row>
    <row r="102" spans="1:21" s="42" customFormat="1" ht="36" outlineLevel="1">
      <c r="A102" s="50"/>
      <c r="B102" s="121"/>
      <c r="C102" s="52" t="s">
        <v>37</v>
      </c>
      <c r="D102" s="51">
        <f>E102+F102+G102+H102+I102+J102+K102</f>
        <v>5000000</v>
      </c>
      <c r="E102" s="52">
        <v>0</v>
      </c>
      <c r="F102" s="51">
        <v>5000000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83"/>
      <c r="M102" s="123"/>
      <c r="N102" s="83"/>
      <c r="O102" s="83"/>
      <c r="P102" s="83"/>
      <c r="Q102" s="83"/>
      <c r="R102" s="83"/>
      <c r="S102" s="83"/>
      <c r="T102" s="86"/>
      <c r="U102" s="83"/>
    </row>
    <row r="103" spans="1:21" s="42" customFormat="1" outlineLevel="1">
      <c r="A103" s="50"/>
      <c r="B103" s="120" t="s">
        <v>78</v>
      </c>
      <c r="C103" s="32" t="s">
        <v>34</v>
      </c>
      <c r="D103" s="51">
        <f>D104</f>
        <v>5000000</v>
      </c>
      <c r="E103" s="52">
        <f t="shared" si="25"/>
        <v>0</v>
      </c>
      <c r="F103" s="51">
        <f t="shared" si="25"/>
        <v>5000000</v>
      </c>
      <c r="G103" s="51">
        <f t="shared" si="25"/>
        <v>0</v>
      </c>
      <c r="H103" s="51">
        <f t="shared" si="25"/>
        <v>0</v>
      </c>
      <c r="I103" s="51">
        <f t="shared" si="25"/>
        <v>0</v>
      </c>
      <c r="J103" s="51">
        <f t="shared" si="25"/>
        <v>0</v>
      </c>
      <c r="K103" s="51">
        <f>K104</f>
        <v>0</v>
      </c>
      <c r="L103" s="81" t="s">
        <v>35</v>
      </c>
      <c r="M103" s="122" t="s">
        <v>75</v>
      </c>
      <c r="N103" s="81"/>
      <c r="O103" s="81">
        <v>1</v>
      </c>
      <c r="P103" s="81"/>
      <c r="Q103" s="81"/>
      <c r="R103" s="81"/>
      <c r="S103" s="81"/>
      <c r="T103" s="84"/>
      <c r="U103" s="81">
        <v>1</v>
      </c>
    </row>
    <row r="104" spans="1:21" s="42" customFormat="1" ht="36" outlineLevel="1">
      <c r="A104" s="50"/>
      <c r="B104" s="121"/>
      <c r="C104" s="52" t="s">
        <v>37</v>
      </c>
      <c r="D104" s="51">
        <f>E104+F104+G104+H104+I104+J104+K104</f>
        <v>5000000</v>
      </c>
      <c r="E104" s="51"/>
      <c r="F104" s="51">
        <v>5000000</v>
      </c>
      <c r="G104" s="51"/>
      <c r="H104" s="51"/>
      <c r="I104" s="51"/>
      <c r="J104" s="51"/>
      <c r="K104" s="51"/>
      <c r="L104" s="83"/>
      <c r="M104" s="123"/>
      <c r="N104" s="83"/>
      <c r="O104" s="83"/>
      <c r="P104" s="83"/>
      <c r="Q104" s="83"/>
      <c r="R104" s="83"/>
      <c r="S104" s="83"/>
      <c r="T104" s="86"/>
      <c r="U104" s="83"/>
    </row>
    <row r="105" spans="1:21" s="42" customFormat="1" outlineLevel="1">
      <c r="A105" s="50"/>
      <c r="B105" s="120" t="s">
        <v>79</v>
      </c>
      <c r="C105" s="32" t="s">
        <v>34</v>
      </c>
      <c r="D105" s="51">
        <f>D106</f>
        <v>2500000</v>
      </c>
      <c r="E105" s="51">
        <f t="shared" si="25"/>
        <v>0</v>
      </c>
      <c r="F105" s="51">
        <f t="shared" si="25"/>
        <v>2500000</v>
      </c>
      <c r="G105" s="51">
        <f t="shared" si="25"/>
        <v>0</v>
      </c>
      <c r="H105" s="51">
        <f t="shared" si="25"/>
        <v>0</v>
      </c>
      <c r="I105" s="51">
        <f t="shared" si="25"/>
        <v>0</v>
      </c>
      <c r="J105" s="51">
        <f t="shared" si="25"/>
        <v>0</v>
      </c>
      <c r="K105" s="51">
        <f>K106</f>
        <v>0</v>
      </c>
      <c r="L105" s="81" t="s">
        <v>35</v>
      </c>
      <c r="M105" s="122" t="s">
        <v>75</v>
      </c>
      <c r="N105" s="81"/>
      <c r="O105" s="81">
        <v>1</v>
      </c>
      <c r="P105" s="81"/>
      <c r="Q105" s="81"/>
      <c r="R105" s="81"/>
      <c r="S105" s="81"/>
      <c r="T105" s="84"/>
      <c r="U105" s="81">
        <v>1</v>
      </c>
    </row>
    <row r="106" spans="1:21" s="42" customFormat="1" ht="36" outlineLevel="1">
      <c r="A106" s="50"/>
      <c r="B106" s="121"/>
      <c r="C106" s="52" t="s">
        <v>37</v>
      </c>
      <c r="D106" s="51">
        <f>E106+F106+G106+H106+I106+J106+K106</f>
        <v>2500000</v>
      </c>
      <c r="E106" s="51"/>
      <c r="F106" s="51">
        <v>2500000</v>
      </c>
      <c r="G106" s="51"/>
      <c r="H106" s="51"/>
      <c r="I106" s="51"/>
      <c r="J106" s="51"/>
      <c r="K106" s="51"/>
      <c r="L106" s="83"/>
      <c r="M106" s="123"/>
      <c r="N106" s="83"/>
      <c r="O106" s="83"/>
      <c r="P106" s="83"/>
      <c r="Q106" s="83"/>
      <c r="R106" s="83"/>
      <c r="S106" s="83"/>
      <c r="T106" s="86"/>
      <c r="U106" s="83"/>
    </row>
    <row r="107" spans="1:21" s="42" customFormat="1" outlineLevel="1">
      <c r="A107" s="50"/>
      <c r="B107" s="120" t="s">
        <v>41</v>
      </c>
      <c r="C107" s="32" t="s">
        <v>34</v>
      </c>
      <c r="D107" s="51">
        <f>D108</f>
        <v>2500000</v>
      </c>
      <c r="E107" s="51">
        <f t="shared" si="25"/>
        <v>0</v>
      </c>
      <c r="F107" s="51">
        <f t="shared" si="25"/>
        <v>2500000</v>
      </c>
      <c r="G107" s="51">
        <f t="shared" si="25"/>
        <v>0</v>
      </c>
      <c r="H107" s="51">
        <f t="shared" si="25"/>
        <v>0</v>
      </c>
      <c r="I107" s="51">
        <f t="shared" si="25"/>
        <v>0</v>
      </c>
      <c r="J107" s="51">
        <f t="shared" si="25"/>
        <v>0</v>
      </c>
      <c r="K107" s="51">
        <f>K108</f>
        <v>0</v>
      </c>
      <c r="L107" s="81" t="s">
        <v>35</v>
      </c>
      <c r="M107" s="122" t="s">
        <v>75</v>
      </c>
      <c r="N107" s="81"/>
      <c r="O107" s="81">
        <v>1</v>
      </c>
      <c r="P107" s="81"/>
      <c r="Q107" s="81"/>
      <c r="R107" s="81"/>
      <c r="S107" s="81"/>
      <c r="T107" s="84"/>
      <c r="U107" s="81">
        <v>1</v>
      </c>
    </row>
    <row r="108" spans="1:21" s="42" customFormat="1" ht="36" outlineLevel="1">
      <c r="A108" s="50"/>
      <c r="B108" s="121"/>
      <c r="C108" s="52" t="s">
        <v>37</v>
      </c>
      <c r="D108" s="51">
        <f>E108+F108+G108+H108+I108+J108+K108</f>
        <v>2500000</v>
      </c>
      <c r="E108" s="51"/>
      <c r="F108" s="51">
        <v>2500000</v>
      </c>
      <c r="G108" s="51"/>
      <c r="H108" s="51"/>
      <c r="I108" s="51"/>
      <c r="J108" s="51"/>
      <c r="K108" s="51"/>
      <c r="L108" s="83"/>
      <c r="M108" s="123"/>
      <c r="N108" s="83"/>
      <c r="O108" s="83"/>
      <c r="P108" s="83"/>
      <c r="Q108" s="83"/>
      <c r="R108" s="83"/>
      <c r="S108" s="83"/>
      <c r="T108" s="86"/>
      <c r="U108" s="83"/>
    </row>
    <row r="109" spans="1:21" s="42" customFormat="1" outlineLevel="1">
      <c r="A109" s="50"/>
      <c r="B109" s="120" t="s">
        <v>42</v>
      </c>
      <c r="C109" s="32" t="s">
        <v>34</v>
      </c>
      <c r="D109" s="51">
        <f>D110</f>
        <v>2200000</v>
      </c>
      <c r="E109" s="51">
        <f t="shared" si="25"/>
        <v>0</v>
      </c>
      <c r="F109" s="51">
        <f t="shared" si="25"/>
        <v>2200000</v>
      </c>
      <c r="G109" s="51">
        <f t="shared" si="25"/>
        <v>0</v>
      </c>
      <c r="H109" s="51">
        <f t="shared" si="25"/>
        <v>0</v>
      </c>
      <c r="I109" s="51">
        <f t="shared" si="25"/>
        <v>0</v>
      </c>
      <c r="J109" s="51">
        <f t="shared" si="25"/>
        <v>0</v>
      </c>
      <c r="K109" s="51">
        <f>K110</f>
        <v>0</v>
      </c>
      <c r="L109" s="81" t="s">
        <v>35</v>
      </c>
      <c r="M109" s="122" t="s">
        <v>75</v>
      </c>
      <c r="N109" s="81"/>
      <c r="O109" s="81">
        <v>1</v>
      </c>
      <c r="P109" s="81"/>
      <c r="Q109" s="81"/>
      <c r="R109" s="81"/>
      <c r="S109" s="81"/>
      <c r="T109" s="84"/>
      <c r="U109" s="81">
        <v>1</v>
      </c>
    </row>
    <row r="110" spans="1:21" s="42" customFormat="1" ht="36" outlineLevel="1">
      <c r="A110" s="50"/>
      <c r="B110" s="121"/>
      <c r="C110" s="52" t="s">
        <v>37</v>
      </c>
      <c r="D110" s="51">
        <f>E110+F110+G110+H110+I110+J110+K110</f>
        <v>2200000</v>
      </c>
      <c r="E110" s="51"/>
      <c r="F110" s="51">
        <v>2200000</v>
      </c>
      <c r="G110" s="51"/>
      <c r="H110" s="51"/>
      <c r="I110" s="51"/>
      <c r="J110" s="51"/>
      <c r="K110" s="51"/>
      <c r="L110" s="83"/>
      <c r="M110" s="123"/>
      <c r="N110" s="83"/>
      <c r="O110" s="83"/>
      <c r="P110" s="83"/>
      <c r="Q110" s="83"/>
      <c r="R110" s="83"/>
      <c r="S110" s="83"/>
      <c r="T110" s="86"/>
      <c r="U110" s="83"/>
    </row>
    <row r="111" spans="1:21" s="42" customFormat="1" outlineLevel="1">
      <c r="A111" s="50"/>
      <c r="B111" s="120" t="s">
        <v>80</v>
      </c>
      <c r="C111" s="32" t="s">
        <v>34</v>
      </c>
      <c r="D111" s="51">
        <f>D112</f>
        <v>2500000</v>
      </c>
      <c r="E111" s="51">
        <f t="shared" si="25"/>
        <v>0</v>
      </c>
      <c r="F111" s="51">
        <f t="shared" si="25"/>
        <v>2500000</v>
      </c>
      <c r="G111" s="51">
        <f t="shared" si="25"/>
        <v>0</v>
      </c>
      <c r="H111" s="51">
        <f t="shared" si="25"/>
        <v>0</v>
      </c>
      <c r="I111" s="51">
        <f t="shared" si="25"/>
        <v>0</v>
      </c>
      <c r="J111" s="51">
        <f t="shared" si="25"/>
        <v>0</v>
      </c>
      <c r="K111" s="51">
        <f>K112</f>
        <v>0</v>
      </c>
      <c r="L111" s="81" t="s">
        <v>35</v>
      </c>
      <c r="M111" s="122" t="s">
        <v>75</v>
      </c>
      <c r="N111" s="81"/>
      <c r="O111" s="81">
        <v>1</v>
      </c>
      <c r="P111" s="81"/>
      <c r="Q111" s="81"/>
      <c r="R111" s="81"/>
      <c r="S111" s="81"/>
      <c r="T111" s="84"/>
      <c r="U111" s="81">
        <v>1</v>
      </c>
    </row>
    <row r="112" spans="1:21" s="42" customFormat="1" ht="36" outlineLevel="1">
      <c r="A112" s="50"/>
      <c r="B112" s="121"/>
      <c r="C112" s="52" t="s">
        <v>37</v>
      </c>
      <c r="D112" s="51">
        <f>E112+F112+G112+H112+I112+J112+K112</f>
        <v>2500000</v>
      </c>
      <c r="E112" s="51"/>
      <c r="F112" s="51">
        <v>2500000</v>
      </c>
      <c r="G112" s="51"/>
      <c r="H112" s="51"/>
      <c r="I112" s="51"/>
      <c r="J112" s="51"/>
      <c r="K112" s="51"/>
      <c r="L112" s="83"/>
      <c r="M112" s="123"/>
      <c r="N112" s="83"/>
      <c r="O112" s="83"/>
      <c r="P112" s="83"/>
      <c r="Q112" s="83"/>
      <c r="R112" s="83"/>
      <c r="S112" s="83"/>
      <c r="T112" s="86"/>
      <c r="U112" s="83"/>
    </row>
    <row r="113" spans="1:21" s="42" customFormat="1" outlineLevel="1">
      <c r="A113" s="50"/>
      <c r="B113" s="120" t="s">
        <v>44</v>
      </c>
      <c r="C113" s="32" t="s">
        <v>34</v>
      </c>
      <c r="D113" s="51">
        <f>D114</f>
        <v>2500000</v>
      </c>
      <c r="E113" s="51">
        <f t="shared" si="25"/>
        <v>0</v>
      </c>
      <c r="F113" s="51">
        <f t="shared" si="25"/>
        <v>0</v>
      </c>
      <c r="G113" s="51">
        <f t="shared" si="25"/>
        <v>2500000</v>
      </c>
      <c r="H113" s="51">
        <f t="shared" si="25"/>
        <v>0</v>
      </c>
      <c r="I113" s="51">
        <f t="shared" si="25"/>
        <v>0</v>
      </c>
      <c r="J113" s="51">
        <f t="shared" si="25"/>
        <v>0</v>
      </c>
      <c r="K113" s="51">
        <f>K114</f>
        <v>0</v>
      </c>
      <c r="L113" s="81" t="s">
        <v>35</v>
      </c>
      <c r="M113" s="122" t="s">
        <v>75</v>
      </c>
      <c r="N113" s="81"/>
      <c r="O113" s="81"/>
      <c r="P113" s="81">
        <v>1</v>
      </c>
      <c r="Q113" s="81"/>
      <c r="R113" s="81"/>
      <c r="S113" s="81"/>
      <c r="T113" s="84"/>
      <c r="U113" s="81">
        <v>1</v>
      </c>
    </row>
    <row r="114" spans="1:21" s="42" customFormat="1" ht="36" outlineLevel="1">
      <c r="A114" s="50"/>
      <c r="B114" s="121"/>
      <c r="C114" s="52" t="s">
        <v>37</v>
      </c>
      <c r="D114" s="51">
        <f>E114+F114+G114+H114+I114+J114+K114</f>
        <v>2500000</v>
      </c>
      <c r="E114" s="51"/>
      <c r="F114" s="51"/>
      <c r="G114" s="51">
        <v>2500000</v>
      </c>
      <c r="H114" s="51"/>
      <c r="I114" s="51"/>
      <c r="J114" s="51"/>
      <c r="K114" s="51"/>
      <c r="L114" s="83"/>
      <c r="M114" s="123"/>
      <c r="N114" s="83"/>
      <c r="O114" s="83"/>
      <c r="P114" s="83"/>
      <c r="Q114" s="83"/>
      <c r="R114" s="83"/>
      <c r="S114" s="83"/>
      <c r="T114" s="86"/>
      <c r="U114" s="83"/>
    </row>
    <row r="115" spans="1:21" s="42" customFormat="1" outlineLevel="1">
      <c r="A115" s="50"/>
      <c r="B115" s="120" t="s">
        <v>81</v>
      </c>
      <c r="C115" s="32" t="s">
        <v>34</v>
      </c>
      <c r="D115" s="51">
        <f>D116</f>
        <v>2500000</v>
      </c>
      <c r="E115" s="51">
        <f t="shared" si="25"/>
        <v>0</v>
      </c>
      <c r="F115" s="51">
        <f t="shared" si="25"/>
        <v>0</v>
      </c>
      <c r="G115" s="51">
        <f t="shared" si="25"/>
        <v>2500000</v>
      </c>
      <c r="H115" s="51">
        <f t="shared" si="25"/>
        <v>0</v>
      </c>
      <c r="I115" s="51">
        <f t="shared" si="25"/>
        <v>0</v>
      </c>
      <c r="J115" s="51">
        <f t="shared" si="25"/>
        <v>0</v>
      </c>
      <c r="K115" s="51">
        <f>K116</f>
        <v>0</v>
      </c>
      <c r="L115" s="81" t="s">
        <v>35</v>
      </c>
      <c r="M115" s="122" t="s">
        <v>75</v>
      </c>
      <c r="N115" s="81"/>
      <c r="O115" s="81"/>
      <c r="P115" s="81">
        <v>1</v>
      </c>
      <c r="Q115" s="81"/>
      <c r="R115" s="81"/>
      <c r="S115" s="81"/>
      <c r="T115" s="84"/>
      <c r="U115" s="81">
        <v>1</v>
      </c>
    </row>
    <row r="116" spans="1:21" s="42" customFormat="1" ht="36" outlineLevel="1">
      <c r="A116" s="50"/>
      <c r="B116" s="121"/>
      <c r="C116" s="52" t="s">
        <v>37</v>
      </c>
      <c r="D116" s="51">
        <f>E116+F116+G116+H116+I116+J116+K116</f>
        <v>2500000</v>
      </c>
      <c r="E116" s="51"/>
      <c r="F116" s="51"/>
      <c r="G116" s="58">
        <v>2500000</v>
      </c>
      <c r="H116" s="59"/>
      <c r="I116" s="51"/>
      <c r="J116" s="51"/>
      <c r="K116" s="51"/>
      <c r="L116" s="83"/>
      <c r="M116" s="123"/>
      <c r="N116" s="83"/>
      <c r="O116" s="83"/>
      <c r="P116" s="83"/>
      <c r="Q116" s="83"/>
      <c r="R116" s="83"/>
      <c r="S116" s="83"/>
      <c r="T116" s="86"/>
      <c r="U116" s="83"/>
    </row>
    <row r="117" spans="1:21" s="42" customFormat="1" outlineLevel="1">
      <c r="A117" s="50"/>
      <c r="B117" s="120" t="s">
        <v>46</v>
      </c>
      <c r="C117" s="32" t="s">
        <v>34</v>
      </c>
      <c r="D117" s="51">
        <f>D118</f>
        <v>2500000</v>
      </c>
      <c r="E117" s="51">
        <f t="shared" si="25"/>
        <v>0</v>
      </c>
      <c r="F117" s="51">
        <f t="shared" si="25"/>
        <v>0</v>
      </c>
      <c r="G117" s="51">
        <f t="shared" si="25"/>
        <v>2500000</v>
      </c>
      <c r="H117" s="51">
        <f t="shared" si="25"/>
        <v>0</v>
      </c>
      <c r="I117" s="51">
        <f t="shared" si="25"/>
        <v>0</v>
      </c>
      <c r="J117" s="51">
        <f t="shared" si="25"/>
        <v>0</v>
      </c>
      <c r="K117" s="51">
        <f>K118</f>
        <v>0</v>
      </c>
      <c r="L117" s="81" t="s">
        <v>35</v>
      </c>
      <c r="M117" s="122" t="s">
        <v>75</v>
      </c>
      <c r="N117" s="81"/>
      <c r="O117" s="81"/>
      <c r="P117" s="81">
        <v>1</v>
      </c>
      <c r="Q117" s="81"/>
      <c r="R117" s="81"/>
      <c r="S117" s="81"/>
      <c r="T117" s="84"/>
      <c r="U117" s="81">
        <v>1</v>
      </c>
    </row>
    <row r="118" spans="1:21" s="42" customFormat="1" ht="36" outlineLevel="1">
      <c r="A118" s="50"/>
      <c r="B118" s="121"/>
      <c r="C118" s="52" t="s">
        <v>37</v>
      </c>
      <c r="D118" s="51">
        <f>E118+F118+G118+H118+I118+J118+K118</f>
        <v>2500000</v>
      </c>
      <c r="E118" s="51"/>
      <c r="F118" s="51"/>
      <c r="G118" s="58">
        <v>2500000</v>
      </c>
      <c r="H118" s="59"/>
      <c r="I118" s="51"/>
      <c r="J118" s="51"/>
      <c r="K118" s="51"/>
      <c r="L118" s="83"/>
      <c r="M118" s="123"/>
      <c r="N118" s="83"/>
      <c r="O118" s="83"/>
      <c r="P118" s="83"/>
      <c r="Q118" s="83"/>
      <c r="R118" s="83"/>
      <c r="S118" s="83"/>
      <c r="T118" s="86"/>
      <c r="U118" s="83"/>
    </row>
    <row r="119" spans="1:21" s="42" customFormat="1" outlineLevel="1">
      <c r="A119" s="50"/>
      <c r="B119" s="120" t="s">
        <v>47</v>
      </c>
      <c r="C119" s="32" t="s">
        <v>34</v>
      </c>
      <c r="D119" s="51">
        <f>D120</f>
        <v>3500000</v>
      </c>
      <c r="E119" s="51">
        <f t="shared" si="25"/>
        <v>0</v>
      </c>
      <c r="F119" s="51">
        <f t="shared" si="25"/>
        <v>0</v>
      </c>
      <c r="G119" s="51">
        <f t="shared" si="25"/>
        <v>0</v>
      </c>
      <c r="H119" s="51">
        <f t="shared" si="25"/>
        <v>0</v>
      </c>
      <c r="I119" s="51">
        <f t="shared" si="25"/>
        <v>3500000</v>
      </c>
      <c r="J119" s="51">
        <f t="shared" si="25"/>
        <v>0</v>
      </c>
      <c r="K119" s="51">
        <f>K120</f>
        <v>0</v>
      </c>
      <c r="L119" s="81" t="s">
        <v>35</v>
      </c>
      <c r="M119" s="122" t="s">
        <v>75</v>
      </c>
      <c r="N119" s="81"/>
      <c r="O119" s="81"/>
      <c r="P119" s="81"/>
      <c r="Q119" s="81"/>
      <c r="R119" s="81">
        <v>1</v>
      </c>
      <c r="S119" s="81"/>
      <c r="T119" s="84"/>
      <c r="U119" s="81">
        <v>1</v>
      </c>
    </row>
    <row r="120" spans="1:21" s="42" customFormat="1" ht="36" outlineLevel="1">
      <c r="A120" s="50"/>
      <c r="B120" s="121"/>
      <c r="C120" s="52" t="s">
        <v>37</v>
      </c>
      <c r="D120" s="51">
        <f>E120+F120+G120+H120+I120+J120+K120</f>
        <v>3500000</v>
      </c>
      <c r="E120" s="51"/>
      <c r="F120" s="51"/>
      <c r="G120" s="58"/>
      <c r="H120" s="59"/>
      <c r="I120" s="51">
        <v>3500000</v>
      </c>
      <c r="J120" s="51"/>
      <c r="K120" s="51"/>
      <c r="L120" s="83"/>
      <c r="M120" s="123"/>
      <c r="N120" s="83"/>
      <c r="O120" s="83"/>
      <c r="P120" s="83"/>
      <c r="Q120" s="83"/>
      <c r="R120" s="83"/>
      <c r="S120" s="83"/>
      <c r="T120" s="86"/>
      <c r="U120" s="83"/>
    </row>
    <row r="121" spans="1:21" s="42" customFormat="1" outlineLevel="1">
      <c r="A121" s="50"/>
      <c r="B121" s="120" t="s">
        <v>48</v>
      </c>
      <c r="C121" s="32" t="s">
        <v>34</v>
      </c>
      <c r="D121" s="51">
        <f>D122</f>
        <v>4000000</v>
      </c>
      <c r="E121" s="51">
        <f t="shared" si="25"/>
        <v>0</v>
      </c>
      <c r="F121" s="51">
        <f t="shared" si="25"/>
        <v>0</v>
      </c>
      <c r="G121" s="51">
        <f t="shared" si="25"/>
        <v>0</v>
      </c>
      <c r="H121" s="51">
        <f t="shared" si="25"/>
        <v>0</v>
      </c>
      <c r="I121" s="51">
        <f t="shared" si="25"/>
        <v>4000000</v>
      </c>
      <c r="J121" s="51">
        <f t="shared" si="25"/>
        <v>0</v>
      </c>
      <c r="K121" s="51"/>
      <c r="L121" s="81" t="s">
        <v>35</v>
      </c>
      <c r="M121" s="122" t="s">
        <v>75</v>
      </c>
      <c r="N121" s="81"/>
      <c r="O121" s="81"/>
      <c r="P121" s="81"/>
      <c r="Q121" s="81"/>
      <c r="R121" s="81">
        <v>1</v>
      </c>
      <c r="S121" s="81"/>
      <c r="T121" s="84"/>
      <c r="U121" s="81">
        <v>1</v>
      </c>
    </row>
    <row r="122" spans="1:21" s="42" customFormat="1" ht="36" outlineLevel="1">
      <c r="A122" s="50"/>
      <c r="B122" s="121"/>
      <c r="C122" s="52" t="s">
        <v>37</v>
      </c>
      <c r="D122" s="51">
        <f>E122+F122+G122+H122+I122+J122+K122</f>
        <v>4000000</v>
      </c>
      <c r="E122" s="51"/>
      <c r="F122" s="51"/>
      <c r="G122" s="58"/>
      <c r="H122" s="59"/>
      <c r="I122" s="51">
        <v>4000000</v>
      </c>
      <c r="J122" s="51"/>
      <c r="K122" s="51"/>
      <c r="L122" s="83"/>
      <c r="M122" s="123"/>
      <c r="N122" s="83"/>
      <c r="O122" s="83"/>
      <c r="P122" s="83"/>
      <c r="Q122" s="83"/>
      <c r="R122" s="83"/>
      <c r="S122" s="83"/>
      <c r="T122" s="86"/>
      <c r="U122" s="83"/>
    </row>
    <row r="123" spans="1:21" s="42" customFormat="1" outlineLevel="1">
      <c r="A123" s="50"/>
      <c r="B123" s="120" t="s">
        <v>82</v>
      </c>
      <c r="C123" s="32" t="s">
        <v>34</v>
      </c>
      <c r="D123" s="51">
        <f>D124</f>
        <v>5000000</v>
      </c>
      <c r="E123" s="51">
        <f t="shared" si="25"/>
        <v>0</v>
      </c>
      <c r="F123" s="51">
        <f t="shared" si="25"/>
        <v>0</v>
      </c>
      <c r="G123" s="51">
        <f t="shared" si="25"/>
        <v>0</v>
      </c>
      <c r="H123" s="51">
        <f t="shared" si="25"/>
        <v>0</v>
      </c>
      <c r="I123" s="51">
        <f t="shared" si="25"/>
        <v>5000000</v>
      </c>
      <c r="J123" s="51">
        <f t="shared" si="25"/>
        <v>0</v>
      </c>
      <c r="K123" s="51"/>
      <c r="L123" s="81" t="s">
        <v>35</v>
      </c>
      <c r="M123" s="122" t="s">
        <v>75</v>
      </c>
      <c r="N123" s="81"/>
      <c r="O123" s="81"/>
      <c r="P123" s="81"/>
      <c r="Q123" s="81"/>
      <c r="R123" s="81">
        <v>1</v>
      </c>
      <c r="S123" s="81"/>
      <c r="T123" s="84"/>
      <c r="U123" s="81">
        <v>1</v>
      </c>
    </row>
    <row r="124" spans="1:21" s="42" customFormat="1" ht="36" outlineLevel="1">
      <c r="A124" s="50"/>
      <c r="B124" s="121"/>
      <c r="C124" s="52" t="s">
        <v>37</v>
      </c>
      <c r="D124" s="51">
        <f>E124+F124+G124+H124+I124+J124+K124</f>
        <v>5000000</v>
      </c>
      <c r="E124" s="51"/>
      <c r="F124" s="51"/>
      <c r="G124" s="58"/>
      <c r="H124" s="59"/>
      <c r="I124" s="51">
        <v>5000000</v>
      </c>
      <c r="J124" s="51"/>
      <c r="K124" s="51"/>
      <c r="L124" s="83"/>
      <c r="M124" s="123"/>
      <c r="N124" s="83"/>
      <c r="O124" s="83"/>
      <c r="P124" s="83"/>
      <c r="Q124" s="83"/>
      <c r="R124" s="83"/>
      <c r="S124" s="83"/>
      <c r="T124" s="86"/>
      <c r="U124" s="83"/>
    </row>
    <row r="125" spans="1:21" s="42" customFormat="1" outlineLevel="1">
      <c r="A125" s="50"/>
      <c r="B125" s="120" t="s">
        <v>50</v>
      </c>
      <c r="C125" s="32" t="s">
        <v>34</v>
      </c>
      <c r="D125" s="51">
        <f>D126</f>
        <v>5000000</v>
      </c>
      <c r="E125" s="51">
        <f t="shared" si="25"/>
        <v>0</v>
      </c>
      <c r="F125" s="51">
        <f t="shared" si="25"/>
        <v>0</v>
      </c>
      <c r="G125" s="51">
        <f t="shared" si="25"/>
        <v>0</v>
      </c>
      <c r="H125" s="51">
        <f t="shared" si="25"/>
        <v>0</v>
      </c>
      <c r="I125" s="51">
        <f t="shared" si="25"/>
        <v>5000000</v>
      </c>
      <c r="J125" s="51">
        <f t="shared" si="25"/>
        <v>0</v>
      </c>
      <c r="K125" s="51"/>
      <c r="L125" s="81" t="s">
        <v>35</v>
      </c>
      <c r="M125" s="122" t="s">
        <v>75</v>
      </c>
      <c r="N125" s="81"/>
      <c r="O125" s="81"/>
      <c r="P125" s="81"/>
      <c r="Q125" s="81"/>
      <c r="R125" s="81">
        <v>1</v>
      </c>
      <c r="S125" s="81"/>
      <c r="T125" s="84"/>
      <c r="U125" s="81">
        <v>1</v>
      </c>
    </row>
    <row r="126" spans="1:21" s="42" customFormat="1" ht="36" outlineLevel="1">
      <c r="A126" s="50"/>
      <c r="B126" s="121"/>
      <c r="C126" s="52" t="s">
        <v>37</v>
      </c>
      <c r="D126" s="51">
        <f>E126+F126+G126+H126+I126+J126+K126</f>
        <v>5000000</v>
      </c>
      <c r="E126" s="51"/>
      <c r="F126" s="51"/>
      <c r="G126" s="58"/>
      <c r="H126" s="59"/>
      <c r="I126" s="51">
        <v>5000000</v>
      </c>
      <c r="J126" s="51"/>
      <c r="K126" s="51"/>
      <c r="L126" s="83"/>
      <c r="M126" s="123"/>
      <c r="N126" s="83"/>
      <c r="O126" s="83"/>
      <c r="P126" s="83"/>
      <c r="Q126" s="83"/>
      <c r="R126" s="83"/>
      <c r="S126" s="83"/>
      <c r="T126" s="86"/>
      <c r="U126" s="83"/>
    </row>
    <row r="127" spans="1:21" s="42" customFormat="1" outlineLevel="1">
      <c r="A127" s="50"/>
      <c r="B127" s="120" t="s">
        <v>83</v>
      </c>
      <c r="C127" s="32" t="s">
        <v>34</v>
      </c>
      <c r="D127" s="51">
        <f>D128</f>
        <v>5000000</v>
      </c>
      <c r="E127" s="51">
        <f t="shared" si="25"/>
        <v>0</v>
      </c>
      <c r="F127" s="51">
        <f t="shared" si="25"/>
        <v>0</v>
      </c>
      <c r="G127" s="51">
        <f t="shared" si="25"/>
        <v>0</v>
      </c>
      <c r="H127" s="51">
        <f t="shared" si="25"/>
        <v>0</v>
      </c>
      <c r="I127" s="51">
        <f t="shared" si="25"/>
        <v>0</v>
      </c>
      <c r="J127" s="51">
        <f t="shared" si="25"/>
        <v>5000000</v>
      </c>
      <c r="K127" s="51"/>
      <c r="L127" s="81" t="s">
        <v>35</v>
      </c>
      <c r="M127" s="122" t="s">
        <v>75</v>
      </c>
      <c r="N127" s="81"/>
      <c r="O127" s="81"/>
      <c r="P127" s="81"/>
      <c r="Q127" s="81"/>
      <c r="R127" s="81"/>
      <c r="S127" s="81">
        <v>1</v>
      </c>
      <c r="T127" s="84"/>
      <c r="U127" s="81">
        <v>1</v>
      </c>
    </row>
    <row r="128" spans="1:21" s="42" customFormat="1" ht="36" outlineLevel="1">
      <c r="A128" s="50"/>
      <c r="B128" s="121"/>
      <c r="C128" s="52" t="s">
        <v>37</v>
      </c>
      <c r="D128" s="51">
        <f>E128+F128+G128+H128+I128+J128+K128</f>
        <v>5000000</v>
      </c>
      <c r="E128" s="51"/>
      <c r="F128" s="51"/>
      <c r="G128" s="58"/>
      <c r="H128" s="59"/>
      <c r="I128" s="51"/>
      <c r="J128" s="51">
        <v>5000000</v>
      </c>
      <c r="K128" s="51"/>
      <c r="L128" s="83"/>
      <c r="M128" s="123"/>
      <c r="N128" s="83"/>
      <c r="O128" s="83"/>
      <c r="P128" s="83"/>
      <c r="Q128" s="83"/>
      <c r="R128" s="83"/>
      <c r="S128" s="83"/>
      <c r="T128" s="86"/>
      <c r="U128" s="83"/>
    </row>
    <row r="129" spans="1:21" s="42" customFormat="1" outlineLevel="1">
      <c r="A129" s="50"/>
      <c r="B129" s="120" t="s">
        <v>52</v>
      </c>
      <c r="C129" s="32" t="s">
        <v>34</v>
      </c>
      <c r="D129" s="51">
        <f>D130</f>
        <v>5000000</v>
      </c>
      <c r="E129" s="51">
        <f t="shared" si="25"/>
        <v>0</v>
      </c>
      <c r="F129" s="51">
        <f t="shared" si="25"/>
        <v>0</v>
      </c>
      <c r="G129" s="51">
        <f t="shared" si="25"/>
        <v>0</v>
      </c>
      <c r="H129" s="51">
        <f t="shared" si="25"/>
        <v>0</v>
      </c>
      <c r="I129" s="51">
        <f t="shared" si="25"/>
        <v>0</v>
      </c>
      <c r="J129" s="51">
        <f t="shared" si="25"/>
        <v>5000000</v>
      </c>
      <c r="K129" s="51"/>
      <c r="L129" s="81" t="s">
        <v>35</v>
      </c>
      <c r="M129" s="122" t="s">
        <v>75</v>
      </c>
      <c r="N129" s="81"/>
      <c r="O129" s="81"/>
      <c r="P129" s="81"/>
      <c r="Q129" s="81"/>
      <c r="R129" s="81"/>
      <c r="S129" s="81">
        <v>1</v>
      </c>
      <c r="T129" s="84"/>
      <c r="U129" s="81">
        <v>1</v>
      </c>
    </row>
    <row r="130" spans="1:21" s="42" customFormat="1" ht="36" outlineLevel="1">
      <c r="A130" s="50"/>
      <c r="B130" s="121"/>
      <c r="C130" s="52" t="s">
        <v>37</v>
      </c>
      <c r="D130" s="51">
        <f>E130+F130+G130+H130+I130+J130+K130</f>
        <v>5000000</v>
      </c>
      <c r="E130" s="51"/>
      <c r="F130" s="51"/>
      <c r="G130" s="58"/>
      <c r="H130" s="59"/>
      <c r="I130" s="51"/>
      <c r="J130" s="51">
        <v>5000000</v>
      </c>
      <c r="K130" s="51"/>
      <c r="L130" s="83"/>
      <c r="M130" s="123"/>
      <c r="N130" s="83"/>
      <c r="O130" s="83"/>
      <c r="P130" s="83"/>
      <c r="Q130" s="83"/>
      <c r="R130" s="83"/>
      <c r="S130" s="83"/>
      <c r="T130" s="86"/>
      <c r="U130" s="83"/>
    </row>
    <row r="131" spans="1:21" s="42" customFormat="1" outlineLevel="1">
      <c r="A131" s="50"/>
      <c r="B131" s="120" t="s">
        <v>53</v>
      </c>
      <c r="C131" s="32" t="s">
        <v>34</v>
      </c>
      <c r="D131" s="51">
        <f>D132</f>
        <v>5000000</v>
      </c>
      <c r="E131" s="51">
        <f t="shared" si="25"/>
        <v>0</v>
      </c>
      <c r="F131" s="51">
        <f t="shared" si="25"/>
        <v>0</v>
      </c>
      <c r="G131" s="51">
        <f t="shared" si="25"/>
        <v>0</v>
      </c>
      <c r="H131" s="51">
        <f t="shared" si="25"/>
        <v>0</v>
      </c>
      <c r="I131" s="51">
        <f t="shared" si="25"/>
        <v>0</v>
      </c>
      <c r="J131" s="51">
        <f t="shared" si="25"/>
        <v>5000000</v>
      </c>
      <c r="K131" s="51"/>
      <c r="L131" s="81" t="s">
        <v>35</v>
      </c>
      <c r="M131" s="122" t="s">
        <v>75</v>
      </c>
      <c r="N131" s="81"/>
      <c r="O131" s="81"/>
      <c r="P131" s="81"/>
      <c r="Q131" s="81"/>
      <c r="R131" s="81"/>
      <c r="S131" s="81">
        <v>1</v>
      </c>
      <c r="T131" s="84"/>
      <c r="U131" s="81">
        <v>1</v>
      </c>
    </row>
    <row r="132" spans="1:21" s="42" customFormat="1" ht="36" outlineLevel="1">
      <c r="A132" s="50"/>
      <c r="B132" s="121"/>
      <c r="C132" s="52" t="s">
        <v>37</v>
      </c>
      <c r="D132" s="51">
        <f>E132+F132+G132+H132+I132+J132+K132</f>
        <v>5000000</v>
      </c>
      <c r="E132" s="51"/>
      <c r="F132" s="51"/>
      <c r="G132" s="58"/>
      <c r="H132" s="59"/>
      <c r="I132" s="51"/>
      <c r="J132" s="51">
        <v>5000000</v>
      </c>
      <c r="K132" s="51"/>
      <c r="L132" s="83"/>
      <c r="M132" s="123"/>
      <c r="N132" s="83"/>
      <c r="O132" s="83"/>
      <c r="P132" s="83"/>
      <c r="Q132" s="83"/>
      <c r="R132" s="83"/>
      <c r="S132" s="83"/>
      <c r="T132" s="86"/>
      <c r="U132" s="83"/>
    </row>
    <row r="133" spans="1:21" s="42" customFormat="1" outlineLevel="1">
      <c r="A133" s="50"/>
      <c r="B133" s="120" t="s">
        <v>54</v>
      </c>
      <c r="C133" s="32" t="s">
        <v>34</v>
      </c>
      <c r="D133" s="51">
        <f>D134</f>
        <v>5000000</v>
      </c>
      <c r="E133" s="51">
        <f t="shared" si="25"/>
        <v>0</v>
      </c>
      <c r="F133" s="51">
        <f t="shared" si="25"/>
        <v>0</v>
      </c>
      <c r="G133" s="51">
        <f t="shared" si="25"/>
        <v>0</v>
      </c>
      <c r="H133" s="51">
        <f t="shared" si="25"/>
        <v>0</v>
      </c>
      <c r="I133" s="51">
        <f t="shared" si="25"/>
        <v>0</v>
      </c>
      <c r="J133" s="51">
        <f t="shared" si="25"/>
        <v>5000000</v>
      </c>
      <c r="K133" s="51"/>
      <c r="L133" s="81" t="s">
        <v>35</v>
      </c>
      <c r="M133" s="122" t="s">
        <v>75</v>
      </c>
      <c r="N133" s="81"/>
      <c r="O133" s="81"/>
      <c r="P133" s="81"/>
      <c r="Q133" s="81"/>
      <c r="R133" s="81"/>
      <c r="S133" s="81">
        <v>1</v>
      </c>
      <c r="T133" s="84"/>
      <c r="U133" s="81">
        <v>1</v>
      </c>
    </row>
    <row r="134" spans="1:21" s="42" customFormat="1" ht="36" outlineLevel="1">
      <c r="A134" s="50"/>
      <c r="B134" s="121"/>
      <c r="C134" s="52" t="s">
        <v>37</v>
      </c>
      <c r="D134" s="51">
        <f>E134+F134+G134+H134+I134+J134+K134</f>
        <v>5000000</v>
      </c>
      <c r="E134" s="51"/>
      <c r="F134" s="51"/>
      <c r="G134" s="58"/>
      <c r="H134" s="59"/>
      <c r="I134" s="51"/>
      <c r="J134" s="51">
        <v>5000000</v>
      </c>
      <c r="K134" s="51"/>
      <c r="L134" s="83"/>
      <c r="M134" s="123"/>
      <c r="N134" s="83"/>
      <c r="O134" s="83"/>
      <c r="P134" s="83"/>
      <c r="Q134" s="83"/>
      <c r="R134" s="83"/>
      <c r="S134" s="83"/>
      <c r="T134" s="86"/>
      <c r="U134" s="83"/>
    </row>
    <row r="135" spans="1:21" s="42" customFormat="1" outlineLevel="1">
      <c r="A135" s="50"/>
      <c r="B135" s="120" t="s">
        <v>55</v>
      </c>
      <c r="C135" s="32" t="s">
        <v>34</v>
      </c>
      <c r="D135" s="51">
        <f>D136</f>
        <v>4500000</v>
      </c>
      <c r="E135" s="51">
        <f t="shared" si="25"/>
        <v>0</v>
      </c>
      <c r="F135" s="51">
        <f t="shared" si="25"/>
        <v>0</v>
      </c>
      <c r="G135" s="51">
        <f t="shared" si="25"/>
        <v>0</v>
      </c>
      <c r="H135" s="51">
        <f t="shared" si="25"/>
        <v>0</v>
      </c>
      <c r="I135" s="51">
        <f t="shared" si="25"/>
        <v>0</v>
      </c>
      <c r="J135" s="51">
        <f t="shared" si="25"/>
        <v>4500000</v>
      </c>
      <c r="K135" s="51"/>
      <c r="L135" s="81" t="s">
        <v>35</v>
      </c>
      <c r="M135" s="122" t="s">
        <v>75</v>
      </c>
      <c r="N135" s="81"/>
      <c r="O135" s="81"/>
      <c r="P135" s="81"/>
      <c r="Q135" s="81"/>
      <c r="R135" s="81"/>
      <c r="S135" s="81">
        <v>1</v>
      </c>
      <c r="T135" s="84"/>
      <c r="U135" s="81">
        <v>1</v>
      </c>
    </row>
    <row r="136" spans="1:21" s="42" customFormat="1" ht="36" outlineLevel="1">
      <c r="A136" s="50"/>
      <c r="B136" s="121"/>
      <c r="C136" s="52" t="s">
        <v>37</v>
      </c>
      <c r="D136" s="51">
        <f>E136+F136+G136+H136+I136+J136+K136</f>
        <v>4500000</v>
      </c>
      <c r="E136" s="51"/>
      <c r="F136" s="51"/>
      <c r="G136" s="58"/>
      <c r="H136" s="59"/>
      <c r="I136" s="51"/>
      <c r="J136" s="51">
        <v>4500000</v>
      </c>
      <c r="K136" s="51"/>
      <c r="L136" s="83"/>
      <c r="M136" s="123"/>
      <c r="N136" s="83"/>
      <c r="O136" s="83"/>
      <c r="P136" s="83"/>
      <c r="Q136" s="83"/>
      <c r="R136" s="83"/>
      <c r="S136" s="83"/>
      <c r="T136" s="86"/>
      <c r="U136" s="83"/>
    </row>
    <row r="137" spans="1:21" s="42" customFormat="1" outlineLevel="1">
      <c r="A137" s="50"/>
      <c r="B137" s="120" t="s">
        <v>56</v>
      </c>
      <c r="C137" s="32" t="s">
        <v>34</v>
      </c>
      <c r="D137" s="51">
        <f>D138</f>
        <v>4500000</v>
      </c>
      <c r="E137" s="51">
        <f t="shared" si="25"/>
        <v>0</v>
      </c>
      <c r="F137" s="51">
        <f t="shared" si="25"/>
        <v>0</v>
      </c>
      <c r="G137" s="51">
        <f t="shared" si="25"/>
        <v>0</v>
      </c>
      <c r="H137" s="51">
        <f t="shared" si="25"/>
        <v>0</v>
      </c>
      <c r="I137" s="51">
        <f t="shared" si="25"/>
        <v>0</v>
      </c>
      <c r="J137" s="51">
        <f t="shared" si="25"/>
        <v>4500000</v>
      </c>
      <c r="K137" s="51"/>
      <c r="L137" s="81" t="s">
        <v>35</v>
      </c>
      <c r="M137" s="122" t="s">
        <v>75</v>
      </c>
      <c r="N137" s="81"/>
      <c r="O137" s="81"/>
      <c r="P137" s="81"/>
      <c r="Q137" s="81"/>
      <c r="R137" s="81"/>
      <c r="S137" s="81">
        <v>1</v>
      </c>
      <c r="T137" s="84"/>
      <c r="U137" s="81">
        <v>1</v>
      </c>
    </row>
    <row r="138" spans="1:21" s="42" customFormat="1" ht="36" outlineLevel="1">
      <c r="A138" s="50"/>
      <c r="B138" s="121"/>
      <c r="C138" s="52" t="s">
        <v>37</v>
      </c>
      <c r="D138" s="51">
        <f>E138+F138+G138+H138+I138+J138+K138</f>
        <v>4500000</v>
      </c>
      <c r="E138" s="51"/>
      <c r="F138" s="51"/>
      <c r="G138" s="58"/>
      <c r="H138" s="59"/>
      <c r="I138" s="51"/>
      <c r="J138" s="51">
        <v>4500000</v>
      </c>
      <c r="K138" s="51"/>
      <c r="L138" s="83"/>
      <c r="M138" s="123"/>
      <c r="N138" s="83"/>
      <c r="O138" s="83"/>
      <c r="P138" s="83"/>
      <c r="Q138" s="83"/>
      <c r="R138" s="83"/>
      <c r="S138" s="83"/>
      <c r="T138" s="86"/>
      <c r="U138" s="83"/>
    </row>
    <row r="139" spans="1:21" s="42" customFormat="1" outlineLevel="1">
      <c r="A139" s="50"/>
      <c r="B139" s="120" t="s">
        <v>57</v>
      </c>
      <c r="C139" s="32" t="s">
        <v>34</v>
      </c>
      <c r="D139" s="51">
        <f>D140</f>
        <v>2200000</v>
      </c>
      <c r="E139" s="51">
        <f t="shared" si="25"/>
        <v>0</v>
      </c>
      <c r="F139" s="51">
        <f t="shared" si="25"/>
        <v>2200000</v>
      </c>
      <c r="G139" s="51">
        <f t="shared" si="25"/>
        <v>0</v>
      </c>
      <c r="H139" s="51">
        <f t="shared" si="25"/>
        <v>0</v>
      </c>
      <c r="I139" s="51">
        <f t="shared" si="25"/>
        <v>0</v>
      </c>
      <c r="J139" s="51">
        <f t="shared" si="25"/>
        <v>0</v>
      </c>
      <c r="K139" s="51"/>
      <c r="L139" s="81" t="s">
        <v>35</v>
      </c>
      <c r="M139" s="122" t="s">
        <v>75</v>
      </c>
      <c r="N139" s="81"/>
      <c r="O139" s="81">
        <v>1</v>
      </c>
      <c r="P139" s="81"/>
      <c r="Q139" s="81"/>
      <c r="R139" s="81"/>
      <c r="S139" s="81"/>
      <c r="T139" s="84"/>
      <c r="U139" s="81">
        <v>1</v>
      </c>
    </row>
    <row r="140" spans="1:21" s="42" customFormat="1" ht="36" outlineLevel="1">
      <c r="A140" s="50"/>
      <c r="B140" s="121"/>
      <c r="C140" s="52" t="s">
        <v>37</v>
      </c>
      <c r="D140" s="51">
        <f>E140+F140+G140+H140+I140+J140+K140</f>
        <v>2200000</v>
      </c>
      <c r="E140" s="51"/>
      <c r="F140" s="58">
        <v>2200000</v>
      </c>
      <c r="G140" s="58"/>
      <c r="H140" s="59"/>
      <c r="I140" s="51"/>
      <c r="J140" s="51"/>
      <c r="K140" s="51"/>
      <c r="L140" s="83"/>
      <c r="M140" s="123"/>
      <c r="N140" s="83"/>
      <c r="O140" s="83"/>
      <c r="P140" s="83"/>
      <c r="Q140" s="83"/>
      <c r="R140" s="83"/>
      <c r="S140" s="83"/>
      <c r="T140" s="86"/>
      <c r="U140" s="83"/>
    </row>
    <row r="141" spans="1:21" s="42" customFormat="1" outlineLevel="1">
      <c r="A141" s="50"/>
      <c r="B141" s="120" t="s">
        <v>58</v>
      </c>
      <c r="C141" s="32" t="s">
        <v>34</v>
      </c>
      <c r="D141" s="51">
        <f>D142</f>
        <v>2200000</v>
      </c>
      <c r="E141" s="51">
        <f t="shared" si="25"/>
        <v>0</v>
      </c>
      <c r="F141" s="51">
        <f t="shared" si="25"/>
        <v>2200000</v>
      </c>
      <c r="G141" s="51">
        <f t="shared" si="25"/>
        <v>0</v>
      </c>
      <c r="H141" s="51">
        <f t="shared" si="25"/>
        <v>0</v>
      </c>
      <c r="I141" s="51">
        <f t="shared" si="25"/>
        <v>0</v>
      </c>
      <c r="J141" s="51">
        <f t="shared" si="25"/>
        <v>0</v>
      </c>
      <c r="K141" s="51"/>
      <c r="L141" s="81" t="s">
        <v>35</v>
      </c>
      <c r="M141" s="122" t="s">
        <v>75</v>
      </c>
      <c r="N141" s="81"/>
      <c r="O141" s="81">
        <v>1</v>
      </c>
      <c r="P141" s="81"/>
      <c r="Q141" s="81"/>
      <c r="R141" s="81"/>
      <c r="S141" s="81"/>
      <c r="T141" s="84"/>
      <c r="U141" s="81">
        <v>1</v>
      </c>
    </row>
    <row r="142" spans="1:21" s="42" customFormat="1" ht="36" outlineLevel="1">
      <c r="A142" s="50"/>
      <c r="B142" s="121"/>
      <c r="C142" s="52" t="s">
        <v>37</v>
      </c>
      <c r="D142" s="51">
        <f>E142+F142+G142+H142+I142+J142+K142</f>
        <v>2200000</v>
      </c>
      <c r="E142" s="51"/>
      <c r="F142" s="58">
        <v>2200000</v>
      </c>
      <c r="G142" s="58"/>
      <c r="H142" s="59"/>
      <c r="I142" s="51"/>
      <c r="J142" s="51"/>
      <c r="K142" s="51"/>
      <c r="L142" s="83"/>
      <c r="M142" s="123"/>
      <c r="N142" s="83"/>
      <c r="O142" s="83"/>
      <c r="P142" s="83"/>
      <c r="Q142" s="83"/>
      <c r="R142" s="83"/>
      <c r="S142" s="83"/>
      <c r="T142" s="86"/>
      <c r="U142" s="83"/>
    </row>
    <row r="143" spans="1:21" s="42" customFormat="1" outlineLevel="1">
      <c r="A143" s="50"/>
      <c r="B143" s="120" t="s">
        <v>59</v>
      </c>
      <c r="C143" s="32" t="s">
        <v>34</v>
      </c>
      <c r="D143" s="51">
        <f>D144</f>
        <v>3700000</v>
      </c>
      <c r="E143" s="51">
        <f t="shared" si="25"/>
        <v>0</v>
      </c>
      <c r="F143" s="51">
        <f t="shared" si="25"/>
        <v>3700000</v>
      </c>
      <c r="G143" s="51">
        <f t="shared" si="25"/>
        <v>0</v>
      </c>
      <c r="H143" s="51">
        <f t="shared" si="25"/>
        <v>0</v>
      </c>
      <c r="I143" s="51">
        <f t="shared" si="25"/>
        <v>0</v>
      </c>
      <c r="J143" s="51">
        <f t="shared" si="25"/>
        <v>0</v>
      </c>
      <c r="K143" s="51"/>
      <c r="L143" s="81" t="s">
        <v>35</v>
      </c>
      <c r="M143" s="122" t="s">
        <v>75</v>
      </c>
      <c r="N143" s="81"/>
      <c r="O143" s="81">
        <v>1</v>
      </c>
      <c r="P143" s="81"/>
      <c r="Q143" s="81"/>
      <c r="R143" s="81"/>
      <c r="S143" s="81"/>
      <c r="T143" s="84"/>
      <c r="U143" s="81">
        <v>1</v>
      </c>
    </row>
    <row r="144" spans="1:21" s="42" customFormat="1" ht="36" outlineLevel="1">
      <c r="A144" s="50"/>
      <c r="B144" s="121"/>
      <c r="C144" s="52" t="s">
        <v>37</v>
      </c>
      <c r="D144" s="51">
        <f>E144+F144+G144+H144+I144+J144+K144</f>
        <v>3700000</v>
      </c>
      <c r="E144" s="51"/>
      <c r="F144" s="58">
        <v>3700000</v>
      </c>
      <c r="G144" s="58"/>
      <c r="H144" s="59"/>
      <c r="I144" s="51"/>
      <c r="J144" s="51"/>
      <c r="K144" s="51"/>
      <c r="L144" s="83"/>
      <c r="M144" s="123"/>
      <c r="N144" s="83"/>
      <c r="O144" s="83"/>
      <c r="P144" s="83"/>
      <c r="Q144" s="83"/>
      <c r="R144" s="83"/>
      <c r="S144" s="83"/>
      <c r="T144" s="86"/>
      <c r="U144" s="83"/>
    </row>
    <row r="145" spans="1:21" s="42" customFormat="1" outlineLevel="1">
      <c r="A145" s="50"/>
      <c r="B145" s="120" t="s">
        <v>60</v>
      </c>
      <c r="C145" s="32" t="s">
        <v>34</v>
      </c>
      <c r="D145" s="51">
        <f>D146</f>
        <v>3700000</v>
      </c>
      <c r="E145" s="51">
        <f t="shared" si="25"/>
        <v>0</v>
      </c>
      <c r="F145" s="51">
        <f t="shared" si="25"/>
        <v>3700000</v>
      </c>
      <c r="G145" s="51">
        <f t="shared" si="25"/>
        <v>0</v>
      </c>
      <c r="H145" s="51">
        <f t="shared" si="25"/>
        <v>0</v>
      </c>
      <c r="I145" s="51">
        <f t="shared" si="25"/>
        <v>0</v>
      </c>
      <c r="J145" s="51">
        <f t="shared" si="25"/>
        <v>0</v>
      </c>
      <c r="K145" s="51"/>
      <c r="L145" s="81" t="s">
        <v>35</v>
      </c>
      <c r="M145" s="122" t="s">
        <v>75</v>
      </c>
      <c r="N145" s="81"/>
      <c r="O145" s="81">
        <v>1</v>
      </c>
      <c r="P145" s="81"/>
      <c r="Q145" s="81"/>
      <c r="R145" s="81"/>
      <c r="S145" s="81"/>
      <c r="T145" s="84"/>
      <c r="U145" s="81">
        <v>1</v>
      </c>
    </row>
    <row r="146" spans="1:21" s="42" customFormat="1" ht="36" outlineLevel="1">
      <c r="A146" s="50"/>
      <c r="B146" s="121"/>
      <c r="C146" s="52" t="s">
        <v>37</v>
      </c>
      <c r="D146" s="51">
        <f>E146+F146+G146+H146+I146+J146+K146</f>
        <v>3700000</v>
      </c>
      <c r="E146" s="51"/>
      <c r="F146" s="58">
        <v>3700000</v>
      </c>
      <c r="G146" s="58"/>
      <c r="H146" s="59"/>
      <c r="I146" s="51"/>
      <c r="J146" s="51"/>
      <c r="K146" s="51"/>
      <c r="L146" s="83"/>
      <c r="M146" s="123"/>
      <c r="N146" s="83"/>
      <c r="O146" s="83"/>
      <c r="P146" s="83"/>
      <c r="Q146" s="83"/>
      <c r="R146" s="83"/>
      <c r="S146" s="83"/>
      <c r="T146" s="86"/>
      <c r="U146" s="83"/>
    </row>
    <row r="147" spans="1:21" s="42" customFormat="1" outlineLevel="1">
      <c r="A147" s="50"/>
      <c r="B147" s="120" t="s">
        <v>61</v>
      </c>
      <c r="C147" s="32" t="s">
        <v>34</v>
      </c>
      <c r="D147" s="51">
        <f>D148</f>
        <v>5000000</v>
      </c>
      <c r="E147" s="51">
        <f t="shared" si="25"/>
        <v>0</v>
      </c>
      <c r="F147" s="51">
        <f t="shared" si="25"/>
        <v>0</v>
      </c>
      <c r="G147" s="51">
        <f t="shared" si="25"/>
        <v>0</v>
      </c>
      <c r="H147" s="51">
        <f t="shared" si="25"/>
        <v>0</v>
      </c>
      <c r="I147" s="51">
        <f t="shared" si="25"/>
        <v>5000000</v>
      </c>
      <c r="J147" s="51">
        <f t="shared" si="25"/>
        <v>0</v>
      </c>
      <c r="K147" s="51"/>
      <c r="L147" s="81" t="s">
        <v>35</v>
      </c>
      <c r="M147" s="122" t="s">
        <v>75</v>
      </c>
      <c r="N147" s="81"/>
      <c r="O147" s="81"/>
      <c r="P147" s="81"/>
      <c r="Q147" s="81"/>
      <c r="R147" s="81">
        <v>1</v>
      </c>
      <c r="S147" s="81"/>
      <c r="T147" s="84"/>
      <c r="U147" s="81">
        <v>1</v>
      </c>
    </row>
    <row r="148" spans="1:21" s="42" customFormat="1" ht="36" outlineLevel="1">
      <c r="A148" s="50"/>
      <c r="B148" s="121"/>
      <c r="C148" s="52" t="s">
        <v>37</v>
      </c>
      <c r="D148" s="51">
        <f>E148+F148+G148+H148+I148+J148+K148</f>
        <v>5000000</v>
      </c>
      <c r="E148" s="51"/>
      <c r="F148" s="51"/>
      <c r="G148" s="58"/>
      <c r="H148" s="59"/>
      <c r="I148" s="51">
        <v>5000000</v>
      </c>
      <c r="J148" s="51"/>
      <c r="K148" s="51"/>
      <c r="L148" s="83"/>
      <c r="M148" s="123"/>
      <c r="N148" s="83"/>
      <c r="O148" s="83"/>
      <c r="P148" s="83"/>
      <c r="Q148" s="83"/>
      <c r="R148" s="83"/>
      <c r="S148" s="83"/>
      <c r="T148" s="86"/>
      <c r="U148" s="83"/>
    </row>
    <row r="149" spans="1:21" s="42" customFormat="1" outlineLevel="1">
      <c r="A149" s="50"/>
      <c r="B149" s="120" t="s">
        <v>62</v>
      </c>
      <c r="C149" s="32" t="s">
        <v>34</v>
      </c>
      <c r="D149" s="51">
        <f>D150</f>
        <v>5000000</v>
      </c>
      <c r="E149" s="51">
        <f t="shared" si="25"/>
        <v>0</v>
      </c>
      <c r="F149" s="51">
        <f t="shared" si="25"/>
        <v>0</v>
      </c>
      <c r="G149" s="51">
        <f t="shared" si="25"/>
        <v>0</v>
      </c>
      <c r="H149" s="51">
        <f t="shared" si="25"/>
        <v>0</v>
      </c>
      <c r="I149" s="51">
        <f t="shared" si="25"/>
        <v>5000000</v>
      </c>
      <c r="J149" s="51">
        <f t="shared" si="25"/>
        <v>0</v>
      </c>
      <c r="K149" s="51"/>
      <c r="L149" s="81" t="s">
        <v>35</v>
      </c>
      <c r="M149" s="122" t="s">
        <v>75</v>
      </c>
      <c r="N149" s="81"/>
      <c r="O149" s="81"/>
      <c r="P149" s="81"/>
      <c r="Q149" s="81"/>
      <c r="R149" s="81">
        <v>1</v>
      </c>
      <c r="S149" s="81"/>
      <c r="T149" s="84"/>
      <c r="U149" s="81">
        <v>1</v>
      </c>
    </row>
    <row r="150" spans="1:21" s="42" customFormat="1" ht="36" outlineLevel="1">
      <c r="A150" s="50"/>
      <c r="B150" s="121"/>
      <c r="C150" s="52" t="s">
        <v>37</v>
      </c>
      <c r="D150" s="51">
        <f>E150+F150+G150+H150+I150+J150+K150</f>
        <v>5000000</v>
      </c>
      <c r="E150" s="51"/>
      <c r="F150" s="51"/>
      <c r="G150" s="58"/>
      <c r="H150" s="59"/>
      <c r="I150" s="51">
        <v>5000000</v>
      </c>
      <c r="J150" s="51"/>
      <c r="K150" s="51"/>
      <c r="L150" s="83"/>
      <c r="M150" s="123"/>
      <c r="N150" s="83"/>
      <c r="O150" s="83"/>
      <c r="P150" s="83"/>
      <c r="Q150" s="83"/>
      <c r="R150" s="83"/>
      <c r="S150" s="83"/>
      <c r="T150" s="86"/>
      <c r="U150" s="83"/>
    </row>
    <row r="151" spans="1:21" s="42" customFormat="1" outlineLevel="1">
      <c r="A151" s="50"/>
      <c r="B151" s="120" t="s">
        <v>63</v>
      </c>
      <c r="C151" s="32" t="s">
        <v>34</v>
      </c>
      <c r="D151" s="51">
        <f>D152</f>
        <v>5000000</v>
      </c>
      <c r="E151" s="51">
        <f t="shared" si="25"/>
        <v>0</v>
      </c>
      <c r="F151" s="51">
        <f t="shared" si="25"/>
        <v>0</v>
      </c>
      <c r="G151" s="51">
        <f t="shared" si="25"/>
        <v>0</v>
      </c>
      <c r="H151" s="51">
        <f t="shared" si="25"/>
        <v>0</v>
      </c>
      <c r="I151" s="51">
        <f t="shared" si="25"/>
        <v>5000000</v>
      </c>
      <c r="J151" s="51">
        <f t="shared" si="25"/>
        <v>0</v>
      </c>
      <c r="K151" s="51"/>
      <c r="L151" s="81" t="s">
        <v>35</v>
      </c>
      <c r="M151" s="122" t="s">
        <v>75</v>
      </c>
      <c r="N151" s="81"/>
      <c r="O151" s="81"/>
      <c r="P151" s="81"/>
      <c r="Q151" s="81"/>
      <c r="R151" s="81">
        <v>1</v>
      </c>
      <c r="S151" s="81"/>
      <c r="T151" s="84"/>
      <c r="U151" s="81">
        <v>1</v>
      </c>
    </row>
    <row r="152" spans="1:21" s="42" customFormat="1" ht="36" outlineLevel="1">
      <c r="A152" s="50"/>
      <c r="B152" s="121"/>
      <c r="C152" s="52" t="s">
        <v>37</v>
      </c>
      <c r="D152" s="51">
        <f>E152+F152+G152+H152+I152+J152+K152</f>
        <v>5000000</v>
      </c>
      <c r="E152" s="51"/>
      <c r="F152" s="51"/>
      <c r="G152" s="58"/>
      <c r="H152" s="59"/>
      <c r="I152" s="51">
        <v>5000000</v>
      </c>
      <c r="J152" s="51"/>
      <c r="K152" s="51"/>
      <c r="L152" s="83"/>
      <c r="M152" s="123"/>
      <c r="N152" s="83"/>
      <c r="O152" s="83"/>
      <c r="P152" s="83"/>
      <c r="Q152" s="83"/>
      <c r="R152" s="83"/>
      <c r="S152" s="83"/>
      <c r="T152" s="86"/>
      <c r="U152" s="83"/>
    </row>
    <row r="153" spans="1:21" s="42" customFormat="1" outlineLevel="1">
      <c r="A153" s="50"/>
      <c r="B153" s="120" t="s">
        <v>64</v>
      </c>
      <c r="C153" s="32" t="s">
        <v>34</v>
      </c>
      <c r="D153" s="51">
        <f>D154</f>
        <v>5000000</v>
      </c>
      <c r="E153" s="51">
        <f t="shared" si="25"/>
        <v>0</v>
      </c>
      <c r="F153" s="51">
        <f t="shared" si="25"/>
        <v>0</v>
      </c>
      <c r="G153" s="51">
        <f t="shared" si="25"/>
        <v>0</v>
      </c>
      <c r="H153" s="51">
        <f t="shared" si="25"/>
        <v>0</v>
      </c>
      <c r="I153" s="51">
        <f t="shared" si="25"/>
        <v>5000000</v>
      </c>
      <c r="J153" s="51">
        <f t="shared" si="25"/>
        <v>0</v>
      </c>
      <c r="K153" s="51"/>
      <c r="L153" s="81" t="s">
        <v>35</v>
      </c>
      <c r="M153" s="122" t="s">
        <v>75</v>
      </c>
      <c r="N153" s="81"/>
      <c r="O153" s="81"/>
      <c r="P153" s="81"/>
      <c r="Q153" s="81"/>
      <c r="R153" s="81">
        <v>1</v>
      </c>
      <c r="S153" s="81"/>
      <c r="T153" s="84"/>
      <c r="U153" s="81">
        <v>1</v>
      </c>
    </row>
    <row r="154" spans="1:21" s="42" customFormat="1" ht="36" outlineLevel="1">
      <c r="A154" s="50"/>
      <c r="B154" s="121"/>
      <c r="C154" s="52" t="s">
        <v>37</v>
      </c>
      <c r="D154" s="51">
        <f>E154+F154+G154+H154+I154+J154+K154</f>
        <v>5000000</v>
      </c>
      <c r="E154" s="51"/>
      <c r="F154" s="51"/>
      <c r="G154" s="58"/>
      <c r="H154" s="59"/>
      <c r="I154" s="51">
        <v>5000000</v>
      </c>
      <c r="J154" s="51"/>
      <c r="K154" s="51"/>
      <c r="L154" s="83"/>
      <c r="M154" s="123"/>
      <c r="N154" s="83"/>
      <c r="O154" s="83"/>
      <c r="P154" s="83"/>
      <c r="Q154" s="83"/>
      <c r="R154" s="83"/>
      <c r="S154" s="83"/>
      <c r="T154" s="86"/>
      <c r="U154" s="83"/>
    </row>
    <row r="155" spans="1:21" s="42" customFormat="1" outlineLevel="1">
      <c r="A155" s="50"/>
      <c r="B155" s="120" t="s">
        <v>65</v>
      </c>
      <c r="C155" s="32" t="s">
        <v>34</v>
      </c>
      <c r="D155" s="51">
        <f>D156</f>
        <v>5000000</v>
      </c>
      <c r="E155" s="51">
        <f t="shared" si="25"/>
        <v>0</v>
      </c>
      <c r="F155" s="51">
        <f t="shared" si="25"/>
        <v>0</v>
      </c>
      <c r="G155" s="51">
        <f t="shared" si="25"/>
        <v>0</v>
      </c>
      <c r="H155" s="51">
        <f t="shared" si="25"/>
        <v>0</v>
      </c>
      <c r="I155" s="51">
        <f t="shared" si="25"/>
        <v>5000000</v>
      </c>
      <c r="J155" s="51">
        <f t="shared" si="25"/>
        <v>0</v>
      </c>
      <c r="K155" s="51"/>
      <c r="L155" s="81" t="s">
        <v>35</v>
      </c>
      <c r="M155" s="122" t="s">
        <v>75</v>
      </c>
      <c r="N155" s="81"/>
      <c r="O155" s="81"/>
      <c r="P155" s="81"/>
      <c r="Q155" s="81"/>
      <c r="R155" s="81">
        <v>1</v>
      </c>
      <c r="S155" s="81"/>
      <c r="T155" s="84"/>
      <c r="U155" s="81">
        <v>1</v>
      </c>
    </row>
    <row r="156" spans="1:21" s="42" customFormat="1" ht="36" outlineLevel="1">
      <c r="A156" s="50"/>
      <c r="B156" s="121"/>
      <c r="C156" s="52" t="s">
        <v>37</v>
      </c>
      <c r="D156" s="51">
        <f>E156+F156+G156+H156+I156+J156+K156</f>
        <v>5000000</v>
      </c>
      <c r="E156" s="51"/>
      <c r="F156" s="51"/>
      <c r="G156" s="58"/>
      <c r="H156" s="59"/>
      <c r="I156" s="51">
        <v>5000000</v>
      </c>
      <c r="J156" s="51"/>
      <c r="K156" s="51"/>
      <c r="L156" s="83"/>
      <c r="M156" s="123"/>
      <c r="N156" s="83"/>
      <c r="O156" s="83"/>
      <c r="P156" s="83"/>
      <c r="Q156" s="83"/>
      <c r="R156" s="83"/>
      <c r="S156" s="83"/>
      <c r="T156" s="86"/>
      <c r="U156" s="83"/>
    </row>
    <row r="157" spans="1:21" s="42" customFormat="1" outlineLevel="1">
      <c r="A157" s="50"/>
      <c r="B157" s="120" t="s">
        <v>66</v>
      </c>
      <c r="C157" s="32" t="s">
        <v>34</v>
      </c>
      <c r="D157" s="51">
        <f>D158</f>
        <v>5000000</v>
      </c>
      <c r="E157" s="51">
        <f t="shared" si="25"/>
        <v>0</v>
      </c>
      <c r="F157" s="51">
        <f t="shared" si="25"/>
        <v>0</v>
      </c>
      <c r="G157" s="51">
        <f t="shared" si="25"/>
        <v>0</v>
      </c>
      <c r="H157" s="51">
        <f t="shared" si="25"/>
        <v>0</v>
      </c>
      <c r="I157" s="51">
        <f t="shared" si="25"/>
        <v>5000000</v>
      </c>
      <c r="J157" s="51">
        <f t="shared" si="25"/>
        <v>0</v>
      </c>
      <c r="K157" s="51"/>
      <c r="L157" s="81" t="s">
        <v>35</v>
      </c>
      <c r="M157" s="122" t="s">
        <v>75</v>
      </c>
      <c r="N157" s="81"/>
      <c r="O157" s="81"/>
      <c r="P157" s="81"/>
      <c r="Q157" s="81"/>
      <c r="R157" s="81">
        <v>1</v>
      </c>
      <c r="S157" s="81"/>
      <c r="T157" s="84"/>
      <c r="U157" s="81">
        <v>1</v>
      </c>
    </row>
    <row r="158" spans="1:21" s="42" customFormat="1" ht="36" outlineLevel="1">
      <c r="A158" s="50"/>
      <c r="B158" s="121"/>
      <c r="C158" s="52" t="s">
        <v>37</v>
      </c>
      <c r="D158" s="51">
        <f>E158+F158+G158+H158+I158+J158+K158</f>
        <v>5000000</v>
      </c>
      <c r="E158" s="51"/>
      <c r="F158" s="51"/>
      <c r="G158" s="58"/>
      <c r="H158" s="59"/>
      <c r="I158" s="51">
        <v>5000000</v>
      </c>
      <c r="J158" s="51"/>
      <c r="K158" s="51"/>
      <c r="L158" s="83"/>
      <c r="M158" s="123"/>
      <c r="N158" s="83"/>
      <c r="O158" s="83"/>
      <c r="P158" s="83"/>
      <c r="Q158" s="83"/>
      <c r="R158" s="83"/>
      <c r="S158" s="83"/>
      <c r="T158" s="86"/>
      <c r="U158" s="83"/>
    </row>
    <row r="159" spans="1:21" s="42" customFormat="1" outlineLevel="1">
      <c r="A159" s="50"/>
      <c r="B159" s="120" t="s">
        <v>67</v>
      </c>
      <c r="C159" s="32" t="s">
        <v>34</v>
      </c>
      <c r="D159" s="51">
        <f>D160</f>
        <v>5000000</v>
      </c>
      <c r="E159" s="51">
        <f t="shared" si="25"/>
        <v>0</v>
      </c>
      <c r="F159" s="51">
        <f t="shared" si="25"/>
        <v>0</v>
      </c>
      <c r="G159" s="51">
        <f t="shared" si="25"/>
        <v>0</v>
      </c>
      <c r="H159" s="51">
        <f t="shared" si="25"/>
        <v>0</v>
      </c>
      <c r="I159" s="51">
        <f t="shared" si="25"/>
        <v>5000000</v>
      </c>
      <c r="J159" s="51">
        <f t="shared" si="25"/>
        <v>0</v>
      </c>
      <c r="K159" s="51"/>
      <c r="L159" s="81" t="s">
        <v>35</v>
      </c>
      <c r="M159" s="122" t="s">
        <v>75</v>
      </c>
      <c r="N159" s="81"/>
      <c r="O159" s="81"/>
      <c r="P159" s="81"/>
      <c r="Q159" s="81"/>
      <c r="R159" s="81">
        <v>1</v>
      </c>
      <c r="S159" s="81"/>
      <c r="T159" s="84"/>
      <c r="U159" s="81">
        <v>1</v>
      </c>
    </row>
    <row r="160" spans="1:21" s="42" customFormat="1" ht="36" outlineLevel="1">
      <c r="A160" s="50"/>
      <c r="B160" s="121"/>
      <c r="C160" s="52" t="s">
        <v>37</v>
      </c>
      <c r="D160" s="51">
        <f>E160+F160+G160+H160+I160+J160+K160</f>
        <v>5000000</v>
      </c>
      <c r="E160" s="51"/>
      <c r="F160" s="51"/>
      <c r="G160" s="58"/>
      <c r="H160" s="59"/>
      <c r="I160" s="51">
        <v>5000000</v>
      </c>
      <c r="J160" s="51"/>
      <c r="K160" s="51"/>
      <c r="L160" s="83"/>
      <c r="M160" s="123"/>
      <c r="N160" s="83"/>
      <c r="O160" s="83"/>
      <c r="P160" s="83"/>
      <c r="Q160" s="83"/>
      <c r="R160" s="83"/>
      <c r="S160" s="83"/>
      <c r="T160" s="86"/>
      <c r="U160" s="83"/>
    </row>
    <row r="161" spans="1:21" s="42" customFormat="1" outlineLevel="1">
      <c r="A161" s="50"/>
      <c r="B161" s="120" t="s">
        <v>68</v>
      </c>
      <c r="C161" s="32" t="s">
        <v>34</v>
      </c>
      <c r="D161" s="51">
        <f>D162</f>
        <v>5000000</v>
      </c>
      <c r="E161" s="51">
        <f t="shared" si="25"/>
        <v>0</v>
      </c>
      <c r="F161" s="51">
        <f t="shared" si="25"/>
        <v>0</v>
      </c>
      <c r="G161" s="51">
        <f t="shared" si="25"/>
        <v>0</v>
      </c>
      <c r="H161" s="51">
        <f t="shared" si="25"/>
        <v>0</v>
      </c>
      <c r="I161" s="51">
        <f t="shared" si="25"/>
        <v>0</v>
      </c>
      <c r="J161" s="51">
        <f t="shared" si="25"/>
        <v>5000000</v>
      </c>
      <c r="K161" s="51"/>
      <c r="L161" s="81" t="s">
        <v>35</v>
      </c>
      <c r="M161" s="122" t="s">
        <v>75</v>
      </c>
      <c r="N161" s="81"/>
      <c r="O161" s="81"/>
      <c r="P161" s="81"/>
      <c r="Q161" s="81"/>
      <c r="R161" s="81"/>
      <c r="S161" s="81">
        <v>1</v>
      </c>
      <c r="T161" s="84"/>
      <c r="U161" s="81">
        <v>1</v>
      </c>
    </row>
    <row r="162" spans="1:21" s="42" customFormat="1" ht="36" outlineLevel="1">
      <c r="A162" s="50"/>
      <c r="B162" s="121"/>
      <c r="C162" s="52" t="s">
        <v>37</v>
      </c>
      <c r="D162" s="51">
        <f>E162+F162+G162+H162+I162+J162+K162</f>
        <v>5000000</v>
      </c>
      <c r="E162" s="51"/>
      <c r="F162" s="51"/>
      <c r="G162" s="58"/>
      <c r="H162" s="59"/>
      <c r="I162" s="51"/>
      <c r="J162" s="51">
        <v>5000000</v>
      </c>
      <c r="K162" s="51"/>
      <c r="L162" s="83"/>
      <c r="M162" s="123"/>
      <c r="N162" s="83"/>
      <c r="O162" s="83"/>
      <c r="P162" s="83"/>
      <c r="Q162" s="83"/>
      <c r="R162" s="83"/>
      <c r="S162" s="83"/>
      <c r="T162" s="86"/>
      <c r="U162" s="83"/>
    </row>
    <row r="163" spans="1:21" s="42" customFormat="1" outlineLevel="1">
      <c r="A163" s="50"/>
      <c r="B163" s="120" t="s">
        <v>69</v>
      </c>
      <c r="C163" s="32" t="s">
        <v>34</v>
      </c>
      <c r="D163" s="51">
        <f>D164</f>
        <v>5000000</v>
      </c>
      <c r="E163" s="51">
        <f t="shared" si="25"/>
        <v>0</v>
      </c>
      <c r="F163" s="51">
        <f t="shared" si="25"/>
        <v>0</v>
      </c>
      <c r="G163" s="51">
        <f t="shared" si="25"/>
        <v>0</v>
      </c>
      <c r="H163" s="51">
        <f t="shared" si="25"/>
        <v>0</v>
      </c>
      <c r="I163" s="51">
        <f t="shared" si="25"/>
        <v>0</v>
      </c>
      <c r="J163" s="51">
        <f t="shared" si="25"/>
        <v>5000000</v>
      </c>
      <c r="K163" s="51"/>
      <c r="L163" s="81" t="s">
        <v>35</v>
      </c>
      <c r="M163" s="122" t="s">
        <v>75</v>
      </c>
      <c r="N163" s="81"/>
      <c r="O163" s="81"/>
      <c r="P163" s="81"/>
      <c r="Q163" s="81"/>
      <c r="R163" s="81"/>
      <c r="S163" s="81">
        <v>1</v>
      </c>
      <c r="T163" s="84"/>
      <c r="U163" s="81">
        <v>1</v>
      </c>
    </row>
    <row r="164" spans="1:21" s="42" customFormat="1" ht="36" outlineLevel="1">
      <c r="A164" s="50"/>
      <c r="B164" s="121"/>
      <c r="C164" s="52" t="s">
        <v>37</v>
      </c>
      <c r="D164" s="51">
        <f>E164+F164+G164+H164+I164+J164+K164</f>
        <v>5000000</v>
      </c>
      <c r="E164" s="51"/>
      <c r="F164" s="51"/>
      <c r="G164" s="58"/>
      <c r="H164" s="59"/>
      <c r="I164" s="51"/>
      <c r="J164" s="51">
        <v>5000000</v>
      </c>
      <c r="K164" s="51"/>
      <c r="L164" s="83"/>
      <c r="M164" s="123"/>
      <c r="N164" s="83"/>
      <c r="O164" s="83"/>
      <c r="P164" s="83"/>
      <c r="Q164" s="83"/>
      <c r="R164" s="83"/>
      <c r="S164" s="83"/>
      <c r="T164" s="86"/>
      <c r="U164" s="83"/>
    </row>
    <row r="165" spans="1:21" s="42" customFormat="1" outlineLevel="1">
      <c r="A165" s="50"/>
      <c r="B165" s="120" t="s">
        <v>70</v>
      </c>
      <c r="C165" s="32" t="s">
        <v>34</v>
      </c>
      <c r="D165" s="51">
        <f>D166</f>
        <v>5000000</v>
      </c>
      <c r="E165" s="51">
        <f t="shared" si="25"/>
        <v>0</v>
      </c>
      <c r="F165" s="51">
        <f t="shared" si="25"/>
        <v>0</v>
      </c>
      <c r="G165" s="51">
        <f t="shared" si="25"/>
        <v>0</v>
      </c>
      <c r="H165" s="51">
        <f t="shared" si="25"/>
        <v>0</v>
      </c>
      <c r="I165" s="51">
        <f t="shared" si="25"/>
        <v>0</v>
      </c>
      <c r="J165" s="51">
        <f t="shared" si="25"/>
        <v>5000000</v>
      </c>
      <c r="K165" s="51"/>
      <c r="L165" s="81" t="s">
        <v>35</v>
      </c>
      <c r="M165" s="122" t="s">
        <v>75</v>
      </c>
      <c r="N165" s="81"/>
      <c r="O165" s="81"/>
      <c r="P165" s="81"/>
      <c r="Q165" s="81"/>
      <c r="R165" s="81"/>
      <c r="S165" s="81">
        <v>1</v>
      </c>
      <c r="T165" s="84"/>
      <c r="U165" s="81">
        <v>1</v>
      </c>
    </row>
    <row r="166" spans="1:21" s="42" customFormat="1" ht="36" outlineLevel="1">
      <c r="A166" s="50"/>
      <c r="B166" s="121"/>
      <c r="C166" s="52" t="s">
        <v>37</v>
      </c>
      <c r="D166" s="51">
        <f>E166+F166+G166+H166+I166+J166+K166</f>
        <v>5000000</v>
      </c>
      <c r="E166" s="51"/>
      <c r="F166" s="51"/>
      <c r="G166" s="58"/>
      <c r="H166" s="59"/>
      <c r="I166" s="51"/>
      <c r="J166" s="51">
        <v>5000000</v>
      </c>
      <c r="K166" s="51"/>
      <c r="L166" s="83"/>
      <c r="M166" s="123"/>
      <c r="N166" s="83"/>
      <c r="O166" s="83"/>
      <c r="P166" s="83"/>
      <c r="Q166" s="83"/>
      <c r="R166" s="83"/>
      <c r="S166" s="83"/>
      <c r="T166" s="86"/>
      <c r="U166" s="83"/>
    </row>
    <row r="167" spans="1:21" s="42" customFormat="1" outlineLevel="1">
      <c r="A167" s="50"/>
      <c r="B167" s="120" t="s">
        <v>71</v>
      </c>
      <c r="C167" s="32" t="s">
        <v>34</v>
      </c>
      <c r="D167" s="51">
        <f>D168</f>
        <v>5000000</v>
      </c>
      <c r="E167" s="51">
        <f t="shared" si="25"/>
        <v>0</v>
      </c>
      <c r="F167" s="51">
        <f t="shared" si="25"/>
        <v>0</v>
      </c>
      <c r="G167" s="51">
        <f t="shared" si="25"/>
        <v>0</v>
      </c>
      <c r="H167" s="51">
        <f t="shared" si="25"/>
        <v>0</v>
      </c>
      <c r="I167" s="51">
        <f t="shared" si="25"/>
        <v>0</v>
      </c>
      <c r="J167" s="51">
        <f t="shared" si="25"/>
        <v>0</v>
      </c>
      <c r="K167" s="51">
        <f>K168</f>
        <v>5000000</v>
      </c>
      <c r="L167" s="81" t="s">
        <v>35</v>
      </c>
      <c r="M167" s="122" t="s">
        <v>75</v>
      </c>
      <c r="N167" s="81"/>
      <c r="O167" s="81"/>
      <c r="P167" s="81"/>
      <c r="Q167" s="81"/>
      <c r="R167" s="81"/>
      <c r="S167" s="81"/>
      <c r="T167" s="84">
        <v>1</v>
      </c>
      <c r="U167" s="81">
        <v>1</v>
      </c>
    </row>
    <row r="168" spans="1:21" s="42" customFormat="1" ht="36" outlineLevel="1">
      <c r="A168" s="50"/>
      <c r="B168" s="121"/>
      <c r="C168" s="52" t="s">
        <v>37</v>
      </c>
      <c r="D168" s="51">
        <f>E168+F168+G168+H168+I168+J168+K168</f>
        <v>5000000</v>
      </c>
      <c r="E168" s="51"/>
      <c r="F168" s="51"/>
      <c r="G168" s="58"/>
      <c r="H168" s="59"/>
      <c r="I168" s="51"/>
      <c r="J168" s="51"/>
      <c r="K168" s="51">
        <v>5000000</v>
      </c>
      <c r="L168" s="83"/>
      <c r="M168" s="123"/>
      <c r="N168" s="83"/>
      <c r="O168" s="83"/>
      <c r="P168" s="83"/>
      <c r="Q168" s="83"/>
      <c r="R168" s="83"/>
      <c r="S168" s="83"/>
      <c r="T168" s="86"/>
      <c r="U168" s="83"/>
    </row>
    <row r="169" spans="1:21" s="42" customFormat="1" outlineLevel="1">
      <c r="A169" s="50"/>
      <c r="B169" s="120" t="s">
        <v>84</v>
      </c>
      <c r="C169" s="32" t="s">
        <v>34</v>
      </c>
      <c r="D169" s="51">
        <f>D170</f>
        <v>3670210</v>
      </c>
      <c r="E169" s="51">
        <f t="shared" si="25"/>
        <v>1835105</v>
      </c>
      <c r="F169" s="51">
        <f t="shared" si="25"/>
        <v>1835105</v>
      </c>
      <c r="G169" s="51">
        <f t="shared" si="25"/>
        <v>0</v>
      </c>
      <c r="H169" s="51">
        <f t="shared" si="25"/>
        <v>0</v>
      </c>
      <c r="I169" s="51">
        <f t="shared" si="25"/>
        <v>0</v>
      </c>
      <c r="J169" s="51">
        <f t="shared" si="25"/>
        <v>0</v>
      </c>
      <c r="K169" s="51"/>
      <c r="L169" s="81" t="s">
        <v>35</v>
      </c>
      <c r="M169" s="122" t="s">
        <v>75</v>
      </c>
      <c r="N169" s="81"/>
      <c r="O169" s="81">
        <v>1</v>
      </c>
      <c r="P169" s="81"/>
      <c r="Q169" s="81"/>
      <c r="R169" s="81"/>
      <c r="S169" s="81"/>
      <c r="T169" s="84"/>
      <c r="U169" s="81">
        <v>1</v>
      </c>
    </row>
    <row r="170" spans="1:21" s="42" customFormat="1" ht="36" outlineLevel="1">
      <c r="A170" s="50"/>
      <c r="B170" s="121"/>
      <c r="C170" s="52" t="s">
        <v>37</v>
      </c>
      <c r="D170" s="51">
        <f>E170+F170+G170+H170+I170+J170+K170</f>
        <v>3670210</v>
      </c>
      <c r="E170" s="59">
        <v>1835105</v>
      </c>
      <c r="F170" s="59">
        <v>1835105</v>
      </c>
      <c r="G170" s="58"/>
      <c r="H170" s="59"/>
      <c r="I170" s="51"/>
      <c r="J170" s="51"/>
      <c r="K170" s="51"/>
      <c r="L170" s="83"/>
      <c r="M170" s="123"/>
      <c r="N170" s="83"/>
      <c r="O170" s="83"/>
      <c r="P170" s="83"/>
      <c r="Q170" s="83"/>
      <c r="R170" s="83"/>
      <c r="S170" s="83"/>
      <c r="T170" s="86"/>
      <c r="U170" s="83"/>
    </row>
    <row r="171" spans="1:21" s="42" customFormat="1" outlineLevel="1">
      <c r="A171" s="50"/>
      <c r="B171" s="120" t="s">
        <v>85</v>
      </c>
      <c r="C171" s="32" t="s">
        <v>34</v>
      </c>
      <c r="D171" s="51">
        <f>D172</f>
        <v>4939590</v>
      </c>
      <c r="E171" s="51">
        <f t="shared" si="25"/>
        <v>2469790</v>
      </c>
      <c r="F171" s="51">
        <f t="shared" si="25"/>
        <v>2469800</v>
      </c>
      <c r="G171" s="51">
        <f t="shared" si="25"/>
        <v>0</v>
      </c>
      <c r="H171" s="51">
        <f t="shared" si="25"/>
        <v>0</v>
      </c>
      <c r="I171" s="51">
        <f t="shared" si="25"/>
        <v>0</v>
      </c>
      <c r="J171" s="51">
        <f t="shared" si="25"/>
        <v>0</v>
      </c>
      <c r="K171" s="51"/>
      <c r="L171" s="81" t="s">
        <v>35</v>
      </c>
      <c r="M171" s="122" t="s">
        <v>75</v>
      </c>
      <c r="N171" s="81"/>
      <c r="O171" s="81">
        <v>1</v>
      </c>
      <c r="P171" s="81"/>
      <c r="Q171" s="81"/>
      <c r="R171" s="81"/>
      <c r="S171" s="81"/>
      <c r="T171" s="84"/>
      <c r="U171" s="81">
        <v>1</v>
      </c>
    </row>
    <row r="172" spans="1:21" s="42" customFormat="1" ht="36" outlineLevel="1">
      <c r="A172" s="50"/>
      <c r="B172" s="121"/>
      <c r="C172" s="52" t="s">
        <v>37</v>
      </c>
      <c r="D172" s="51">
        <f>E172+F172+G172+H172+I172+J172+K172</f>
        <v>4939590</v>
      </c>
      <c r="E172" s="59">
        <v>2469790</v>
      </c>
      <c r="F172" s="59">
        <v>2469800</v>
      </c>
      <c r="G172" s="58"/>
      <c r="H172" s="59"/>
      <c r="I172" s="51"/>
      <c r="J172" s="51"/>
      <c r="K172" s="51"/>
      <c r="L172" s="83"/>
      <c r="M172" s="123"/>
      <c r="N172" s="83"/>
      <c r="O172" s="83"/>
      <c r="P172" s="83"/>
      <c r="Q172" s="83"/>
      <c r="R172" s="83"/>
      <c r="S172" s="83"/>
      <c r="T172" s="86"/>
      <c r="U172" s="83"/>
    </row>
    <row r="173" spans="1:21" s="42" customFormat="1" outlineLevel="1">
      <c r="A173" s="50"/>
      <c r="B173" s="120" t="s">
        <v>86</v>
      </c>
      <c r="C173" s="32" t="s">
        <v>34</v>
      </c>
      <c r="D173" s="51">
        <f>D174</f>
        <v>7773550</v>
      </c>
      <c r="E173" s="51">
        <f t="shared" si="25"/>
        <v>3886775</v>
      </c>
      <c r="F173" s="51">
        <f t="shared" si="25"/>
        <v>3886775</v>
      </c>
      <c r="G173" s="51">
        <f t="shared" si="25"/>
        <v>0</v>
      </c>
      <c r="H173" s="51">
        <f t="shared" si="25"/>
        <v>0</v>
      </c>
      <c r="I173" s="51">
        <f t="shared" si="25"/>
        <v>0</v>
      </c>
      <c r="J173" s="51">
        <f t="shared" si="25"/>
        <v>0</v>
      </c>
      <c r="K173" s="51"/>
      <c r="L173" s="81" t="s">
        <v>35</v>
      </c>
      <c r="M173" s="122" t="s">
        <v>75</v>
      </c>
      <c r="N173" s="81"/>
      <c r="O173" s="81">
        <v>1</v>
      </c>
      <c r="P173" s="81"/>
      <c r="Q173" s="81"/>
      <c r="R173" s="81"/>
      <c r="S173" s="81"/>
      <c r="T173" s="84"/>
      <c r="U173" s="81">
        <v>1</v>
      </c>
    </row>
    <row r="174" spans="1:21" s="42" customFormat="1" ht="36" outlineLevel="1">
      <c r="A174" s="50"/>
      <c r="B174" s="121"/>
      <c r="C174" s="52" t="s">
        <v>37</v>
      </c>
      <c r="D174" s="51">
        <f>E174+F174+G174+H174+I174+J174+K174</f>
        <v>7773550</v>
      </c>
      <c r="E174" s="59">
        <v>3886775</v>
      </c>
      <c r="F174" s="59">
        <v>3886775</v>
      </c>
      <c r="G174" s="58"/>
      <c r="H174" s="59"/>
      <c r="I174" s="51"/>
      <c r="J174" s="51"/>
      <c r="K174" s="51"/>
      <c r="L174" s="83"/>
      <c r="M174" s="123"/>
      <c r="N174" s="83"/>
      <c r="O174" s="83"/>
      <c r="P174" s="83"/>
      <c r="Q174" s="83"/>
      <c r="R174" s="83"/>
      <c r="S174" s="83"/>
      <c r="T174" s="86"/>
      <c r="U174" s="83"/>
    </row>
    <row r="175" spans="1:21" s="42" customFormat="1" outlineLevel="1">
      <c r="A175" s="50"/>
      <c r="B175" s="120" t="s">
        <v>87</v>
      </c>
      <c r="C175" s="32" t="s">
        <v>34</v>
      </c>
      <c r="D175" s="51">
        <f>D176</f>
        <v>4388510</v>
      </c>
      <c r="E175" s="51">
        <f t="shared" si="25"/>
        <v>2194255</v>
      </c>
      <c r="F175" s="51">
        <f t="shared" si="25"/>
        <v>2194255</v>
      </c>
      <c r="G175" s="51">
        <f t="shared" si="25"/>
        <v>0</v>
      </c>
      <c r="H175" s="51">
        <f t="shared" si="25"/>
        <v>0</v>
      </c>
      <c r="I175" s="51">
        <f t="shared" si="25"/>
        <v>0</v>
      </c>
      <c r="J175" s="51">
        <f t="shared" si="25"/>
        <v>0</v>
      </c>
      <c r="K175" s="51"/>
      <c r="L175" s="81" t="s">
        <v>35</v>
      </c>
      <c r="M175" s="122" t="s">
        <v>75</v>
      </c>
      <c r="N175" s="81"/>
      <c r="O175" s="81">
        <v>1</v>
      </c>
      <c r="P175" s="81"/>
      <c r="Q175" s="81"/>
      <c r="R175" s="81"/>
      <c r="S175" s="81"/>
      <c r="T175" s="84"/>
      <c r="U175" s="81">
        <v>1</v>
      </c>
    </row>
    <row r="176" spans="1:21" s="42" customFormat="1" ht="36" outlineLevel="1">
      <c r="A176" s="50"/>
      <c r="B176" s="121"/>
      <c r="C176" s="52" t="s">
        <v>37</v>
      </c>
      <c r="D176" s="51">
        <f>E176+F176+G176+H176+I176+J176+K176</f>
        <v>4388510</v>
      </c>
      <c r="E176" s="59">
        <v>2194255</v>
      </c>
      <c r="F176" s="59">
        <v>2194255</v>
      </c>
      <c r="G176" s="58"/>
      <c r="H176" s="59"/>
      <c r="I176" s="51"/>
      <c r="J176" s="51"/>
      <c r="K176" s="51"/>
      <c r="L176" s="83"/>
      <c r="M176" s="123"/>
      <c r="N176" s="83"/>
      <c r="O176" s="83"/>
      <c r="P176" s="83"/>
      <c r="Q176" s="83"/>
      <c r="R176" s="83"/>
      <c r="S176" s="83"/>
      <c r="T176" s="86"/>
      <c r="U176" s="83"/>
    </row>
    <row r="177" spans="1:21" s="42" customFormat="1" outlineLevel="1">
      <c r="A177" s="50"/>
      <c r="B177" s="120" t="s">
        <v>88</v>
      </c>
      <c r="C177" s="32" t="s">
        <v>34</v>
      </c>
      <c r="D177" s="51">
        <f>D178</f>
        <v>1488240</v>
      </c>
      <c r="E177" s="51">
        <f t="shared" si="25"/>
        <v>744120</v>
      </c>
      <c r="F177" s="51">
        <f t="shared" si="25"/>
        <v>744120</v>
      </c>
      <c r="G177" s="51">
        <f t="shared" si="25"/>
        <v>0</v>
      </c>
      <c r="H177" s="51">
        <f t="shared" si="25"/>
        <v>0</v>
      </c>
      <c r="I177" s="51">
        <f t="shared" si="25"/>
        <v>0</v>
      </c>
      <c r="J177" s="51">
        <f t="shared" si="25"/>
        <v>0</v>
      </c>
      <c r="K177" s="51"/>
      <c r="L177" s="81" t="s">
        <v>35</v>
      </c>
      <c r="M177" s="122" t="s">
        <v>75</v>
      </c>
      <c r="N177" s="81"/>
      <c r="O177" s="81">
        <v>1</v>
      </c>
      <c r="P177" s="81"/>
      <c r="Q177" s="81"/>
      <c r="R177" s="81"/>
      <c r="S177" s="81"/>
      <c r="T177" s="84"/>
      <c r="U177" s="81">
        <v>1</v>
      </c>
    </row>
    <row r="178" spans="1:21" s="42" customFormat="1" ht="36" outlineLevel="1">
      <c r="A178" s="50"/>
      <c r="B178" s="121"/>
      <c r="C178" s="52" t="s">
        <v>37</v>
      </c>
      <c r="D178" s="51">
        <f>E178+F178+G178+H178+I178+J178+K178</f>
        <v>1488240</v>
      </c>
      <c r="E178" s="59">
        <v>744120</v>
      </c>
      <c r="F178" s="59">
        <v>744120</v>
      </c>
      <c r="G178" s="58"/>
      <c r="H178" s="59"/>
      <c r="I178" s="51"/>
      <c r="J178" s="51"/>
      <c r="K178" s="51"/>
      <c r="L178" s="83"/>
      <c r="M178" s="123"/>
      <c r="N178" s="83"/>
      <c r="O178" s="83"/>
      <c r="P178" s="83"/>
      <c r="Q178" s="83"/>
      <c r="R178" s="83"/>
      <c r="S178" s="83"/>
      <c r="T178" s="86"/>
      <c r="U178" s="83"/>
    </row>
    <row r="179" spans="1:21" s="42" customFormat="1" outlineLevel="1">
      <c r="A179" s="50"/>
      <c r="B179" s="120" t="s">
        <v>89</v>
      </c>
      <c r="C179" s="32" t="s">
        <v>34</v>
      </c>
      <c r="D179" s="51">
        <f>D180</f>
        <v>8100000</v>
      </c>
      <c r="E179" s="51">
        <f t="shared" si="25"/>
        <v>582854</v>
      </c>
      <c r="F179" s="51">
        <f t="shared" si="25"/>
        <v>7517146</v>
      </c>
      <c r="G179" s="51">
        <f t="shared" si="25"/>
        <v>0</v>
      </c>
      <c r="H179" s="51">
        <f t="shared" si="25"/>
        <v>0</v>
      </c>
      <c r="I179" s="51">
        <f t="shared" si="25"/>
        <v>0</v>
      </c>
      <c r="J179" s="51">
        <f t="shared" si="25"/>
        <v>0</v>
      </c>
      <c r="K179" s="51"/>
      <c r="L179" s="81" t="s">
        <v>35</v>
      </c>
      <c r="M179" s="122" t="s">
        <v>75</v>
      </c>
      <c r="N179" s="81"/>
      <c r="O179" s="81">
        <v>1</v>
      </c>
      <c r="P179" s="81"/>
      <c r="Q179" s="81"/>
      <c r="R179" s="81"/>
      <c r="S179" s="81"/>
      <c r="T179" s="84"/>
      <c r="U179" s="81">
        <v>1</v>
      </c>
    </row>
    <row r="180" spans="1:21" s="42" customFormat="1" ht="36" outlineLevel="1">
      <c r="A180" s="50"/>
      <c r="B180" s="121"/>
      <c r="C180" s="52" t="s">
        <v>37</v>
      </c>
      <c r="D180" s="51">
        <f>E180+F180+G180+H180+I180+J180+K180</f>
        <v>8100000</v>
      </c>
      <c r="E180" s="59">
        <v>582854</v>
      </c>
      <c r="F180" s="59">
        <v>7517146</v>
      </c>
      <c r="G180" s="58"/>
      <c r="H180" s="59"/>
      <c r="I180" s="51"/>
      <c r="J180" s="51"/>
      <c r="K180" s="51"/>
      <c r="L180" s="83"/>
      <c r="M180" s="123"/>
      <c r="N180" s="83"/>
      <c r="O180" s="83"/>
      <c r="P180" s="83"/>
      <c r="Q180" s="83"/>
      <c r="R180" s="83"/>
      <c r="S180" s="83"/>
      <c r="T180" s="86"/>
      <c r="U180" s="83"/>
    </row>
    <row r="181" spans="1:21" s="42" customFormat="1" outlineLevel="1">
      <c r="A181" s="50"/>
      <c r="B181" s="120" t="s">
        <v>90</v>
      </c>
      <c r="C181" s="32" t="s">
        <v>34</v>
      </c>
      <c r="D181" s="51">
        <f>D182</f>
        <v>500000</v>
      </c>
      <c r="E181" s="51">
        <f t="shared" si="25"/>
        <v>0</v>
      </c>
      <c r="F181" s="51">
        <f t="shared" si="25"/>
        <v>0</v>
      </c>
      <c r="G181" s="51">
        <f t="shared" si="25"/>
        <v>0</v>
      </c>
      <c r="H181" s="51">
        <f t="shared" si="25"/>
        <v>500000</v>
      </c>
      <c r="I181" s="51">
        <f t="shared" si="25"/>
        <v>0</v>
      </c>
      <c r="J181" s="51">
        <f t="shared" si="25"/>
        <v>0</v>
      </c>
      <c r="K181" s="51"/>
      <c r="L181" s="81" t="s">
        <v>35</v>
      </c>
      <c r="M181" s="122" t="s">
        <v>75</v>
      </c>
      <c r="N181" s="81"/>
      <c r="O181" s="81"/>
      <c r="P181" s="81"/>
      <c r="Q181" s="81">
        <v>1</v>
      </c>
      <c r="R181" s="81"/>
      <c r="S181" s="81"/>
      <c r="T181" s="84"/>
      <c r="U181" s="81">
        <v>1</v>
      </c>
    </row>
    <row r="182" spans="1:21" s="42" customFormat="1" ht="36" outlineLevel="1">
      <c r="A182" s="50"/>
      <c r="B182" s="121"/>
      <c r="C182" s="52" t="s">
        <v>37</v>
      </c>
      <c r="D182" s="51">
        <f>E182+F182+G182+H182+I182+J182+K182</f>
        <v>500000</v>
      </c>
      <c r="E182" s="59"/>
      <c r="F182" s="59"/>
      <c r="G182" s="58"/>
      <c r="H182" s="59">
        <v>500000</v>
      </c>
      <c r="I182" s="51"/>
      <c r="J182" s="51"/>
      <c r="K182" s="51"/>
      <c r="L182" s="83"/>
      <c r="M182" s="123"/>
      <c r="N182" s="83"/>
      <c r="O182" s="83"/>
      <c r="P182" s="83"/>
      <c r="Q182" s="83"/>
      <c r="R182" s="83"/>
      <c r="S182" s="83"/>
      <c r="T182" s="86"/>
      <c r="U182" s="83"/>
    </row>
    <row r="183" spans="1:21" s="42" customFormat="1" outlineLevel="1">
      <c r="A183" s="50"/>
      <c r="B183" s="120" t="s">
        <v>72</v>
      </c>
      <c r="C183" s="32" t="s">
        <v>34</v>
      </c>
      <c r="D183" s="51">
        <f>D184</f>
        <v>2500000</v>
      </c>
      <c r="E183" s="51">
        <f t="shared" si="25"/>
        <v>0</v>
      </c>
      <c r="F183" s="51">
        <f t="shared" si="25"/>
        <v>0</v>
      </c>
      <c r="G183" s="51">
        <f t="shared" si="25"/>
        <v>0</v>
      </c>
      <c r="H183" s="51">
        <f>H184</f>
        <v>0</v>
      </c>
      <c r="I183" s="51">
        <f>I184</f>
        <v>2500000</v>
      </c>
      <c r="J183" s="51">
        <f>J184</f>
        <v>0</v>
      </c>
      <c r="K183" s="51"/>
      <c r="L183" s="81" t="s">
        <v>35</v>
      </c>
      <c r="M183" s="122" t="s">
        <v>75</v>
      </c>
      <c r="N183" s="81"/>
      <c r="O183" s="81"/>
      <c r="P183" s="81"/>
      <c r="Q183" s="81"/>
      <c r="R183" s="81">
        <v>1</v>
      </c>
      <c r="S183" s="81"/>
      <c r="T183" s="84"/>
      <c r="U183" s="81">
        <v>1</v>
      </c>
    </row>
    <row r="184" spans="1:21" s="42" customFormat="1" ht="36" outlineLevel="1">
      <c r="A184" s="50"/>
      <c r="B184" s="121"/>
      <c r="C184" s="52" t="s">
        <v>37</v>
      </c>
      <c r="D184" s="51">
        <f>E184+F184+G184+H184+I184+J184+K184</f>
        <v>2500000</v>
      </c>
      <c r="E184" s="59"/>
      <c r="F184" s="59"/>
      <c r="G184" s="58"/>
      <c r="H184" s="59"/>
      <c r="I184" s="59">
        <v>2500000</v>
      </c>
      <c r="J184" s="51"/>
      <c r="K184" s="51"/>
      <c r="L184" s="83"/>
      <c r="M184" s="123"/>
      <c r="N184" s="83"/>
      <c r="O184" s="83"/>
      <c r="P184" s="83"/>
      <c r="Q184" s="83"/>
      <c r="R184" s="83"/>
      <c r="S184" s="83"/>
      <c r="T184" s="86"/>
      <c r="U184" s="83"/>
    </row>
    <row r="185" spans="1:21" s="42" customFormat="1" outlineLevel="1">
      <c r="A185" s="50"/>
      <c r="B185" s="120" t="s">
        <v>73</v>
      </c>
      <c r="C185" s="32" t="s">
        <v>34</v>
      </c>
      <c r="D185" s="51">
        <f t="shared" ref="D185:J187" si="26">D186</f>
        <v>1500000</v>
      </c>
      <c r="E185" s="51">
        <f t="shared" si="26"/>
        <v>0</v>
      </c>
      <c r="F185" s="51">
        <f t="shared" si="26"/>
        <v>0</v>
      </c>
      <c r="G185" s="51">
        <f t="shared" si="26"/>
        <v>0</v>
      </c>
      <c r="H185" s="51">
        <f t="shared" si="26"/>
        <v>0</v>
      </c>
      <c r="I185" s="51">
        <f t="shared" si="26"/>
        <v>1500000</v>
      </c>
      <c r="J185" s="51">
        <f t="shared" si="26"/>
        <v>0</v>
      </c>
      <c r="K185" s="51"/>
      <c r="L185" s="81" t="s">
        <v>35</v>
      </c>
      <c r="M185" s="122" t="s">
        <v>75</v>
      </c>
      <c r="N185" s="81"/>
      <c r="O185" s="81"/>
      <c r="P185" s="81"/>
      <c r="Q185" s="81"/>
      <c r="R185" s="81">
        <v>1</v>
      </c>
      <c r="S185" s="81"/>
      <c r="T185" s="84"/>
      <c r="U185" s="81">
        <v>1</v>
      </c>
    </row>
    <row r="186" spans="1:21" s="42" customFormat="1" ht="36" outlineLevel="1">
      <c r="A186" s="50"/>
      <c r="B186" s="121"/>
      <c r="C186" s="52" t="s">
        <v>37</v>
      </c>
      <c r="D186" s="51">
        <f>E186+F186+G186+H186+I186+J186+K186</f>
        <v>1500000</v>
      </c>
      <c r="E186" s="59"/>
      <c r="F186" s="59"/>
      <c r="G186" s="58"/>
      <c r="H186" s="59"/>
      <c r="I186" s="59">
        <v>1500000</v>
      </c>
      <c r="J186" s="51"/>
      <c r="K186" s="51"/>
      <c r="L186" s="83"/>
      <c r="M186" s="123"/>
      <c r="N186" s="83"/>
      <c r="O186" s="83"/>
      <c r="P186" s="83"/>
      <c r="Q186" s="83"/>
      <c r="R186" s="83"/>
      <c r="S186" s="83"/>
      <c r="T186" s="86"/>
      <c r="U186" s="83"/>
    </row>
    <row r="187" spans="1:21" s="42" customFormat="1" outlineLevel="1">
      <c r="A187" s="50"/>
      <c r="B187" s="120" t="s">
        <v>91</v>
      </c>
      <c r="C187" s="32" t="s">
        <v>34</v>
      </c>
      <c r="D187" s="51">
        <f t="shared" si="26"/>
        <v>7678584</v>
      </c>
      <c r="E187" s="51">
        <f t="shared" si="26"/>
        <v>7678584</v>
      </c>
      <c r="F187" s="51">
        <f t="shared" si="26"/>
        <v>0</v>
      </c>
      <c r="G187" s="51">
        <f t="shared" si="26"/>
        <v>0</v>
      </c>
      <c r="H187" s="51">
        <f t="shared" si="26"/>
        <v>0</v>
      </c>
      <c r="I187" s="51">
        <f t="shared" si="26"/>
        <v>0</v>
      </c>
      <c r="J187" s="51">
        <f t="shared" si="26"/>
        <v>0</v>
      </c>
      <c r="K187" s="51"/>
      <c r="L187" s="81" t="s">
        <v>35</v>
      </c>
      <c r="M187" s="122" t="s">
        <v>75</v>
      </c>
      <c r="N187" s="81">
        <v>1</v>
      </c>
      <c r="O187" s="81"/>
      <c r="P187" s="81"/>
      <c r="Q187" s="81"/>
      <c r="R187" s="81"/>
      <c r="S187" s="81"/>
      <c r="T187" s="84"/>
      <c r="U187" s="81">
        <v>1</v>
      </c>
    </row>
    <row r="188" spans="1:21" s="42" customFormat="1" ht="36" outlineLevel="1">
      <c r="A188" s="50"/>
      <c r="B188" s="121"/>
      <c r="C188" s="52" t="s">
        <v>37</v>
      </c>
      <c r="D188" s="51">
        <f>E188+F188+G188+H188+I188+J188+K188</f>
        <v>7678584</v>
      </c>
      <c r="E188" s="59">
        <v>7678584</v>
      </c>
      <c r="F188" s="59"/>
      <c r="G188" s="58"/>
      <c r="H188" s="59"/>
      <c r="I188" s="59"/>
      <c r="J188" s="51"/>
      <c r="K188" s="51"/>
      <c r="L188" s="83"/>
      <c r="M188" s="123"/>
      <c r="N188" s="83"/>
      <c r="O188" s="83"/>
      <c r="P188" s="83"/>
      <c r="Q188" s="83"/>
      <c r="R188" s="83"/>
      <c r="S188" s="83"/>
      <c r="T188" s="86"/>
      <c r="U188" s="83"/>
    </row>
    <row r="189" spans="1:21" s="42" customFormat="1" outlineLevel="1">
      <c r="A189" s="34"/>
      <c r="B189" s="95" t="s">
        <v>92</v>
      </c>
      <c r="C189" s="32" t="s">
        <v>34</v>
      </c>
      <c r="D189" s="59">
        <f>D190</f>
        <v>212653572</v>
      </c>
      <c r="E189" s="59">
        <f t="shared" ref="E189:K189" si="27">E190</f>
        <v>29224309</v>
      </c>
      <c r="F189" s="59">
        <f t="shared" si="27"/>
        <v>52429263</v>
      </c>
      <c r="G189" s="59">
        <f t="shared" si="27"/>
        <v>7500000</v>
      </c>
      <c r="H189" s="59">
        <f t="shared" si="27"/>
        <v>11000000</v>
      </c>
      <c r="I189" s="59">
        <f t="shared" si="27"/>
        <v>63500000</v>
      </c>
      <c r="J189" s="59">
        <f t="shared" si="27"/>
        <v>44000000</v>
      </c>
      <c r="K189" s="59">
        <f t="shared" si="27"/>
        <v>5000000</v>
      </c>
      <c r="L189" s="81" t="s">
        <v>93</v>
      </c>
      <c r="M189" s="81" t="s">
        <v>93</v>
      </c>
      <c r="N189" s="81" t="s">
        <v>93</v>
      </c>
      <c r="O189" s="81" t="s">
        <v>93</v>
      </c>
      <c r="P189" s="81" t="s">
        <v>93</v>
      </c>
      <c r="Q189" s="81" t="s">
        <v>93</v>
      </c>
      <c r="R189" s="81" t="s">
        <v>93</v>
      </c>
      <c r="S189" s="81" t="s">
        <v>93</v>
      </c>
      <c r="T189" s="84" t="s">
        <v>93</v>
      </c>
      <c r="U189" s="84" t="s">
        <v>93</v>
      </c>
    </row>
    <row r="190" spans="1:21" s="42" customFormat="1" ht="36" outlineLevel="1">
      <c r="A190" s="34"/>
      <c r="B190" s="96"/>
      <c r="C190" s="52" t="s">
        <v>37</v>
      </c>
      <c r="D190" s="59">
        <f t="shared" ref="D190:K190" si="28">D98+D24</f>
        <v>212653572</v>
      </c>
      <c r="E190" s="59">
        <f t="shared" si="28"/>
        <v>29224309</v>
      </c>
      <c r="F190" s="59">
        <f t="shared" si="28"/>
        <v>52429263</v>
      </c>
      <c r="G190" s="59">
        <f t="shared" si="28"/>
        <v>7500000</v>
      </c>
      <c r="H190" s="59">
        <f t="shared" si="28"/>
        <v>11000000</v>
      </c>
      <c r="I190" s="59">
        <f t="shared" si="28"/>
        <v>63500000</v>
      </c>
      <c r="J190" s="59">
        <f t="shared" si="28"/>
        <v>44000000</v>
      </c>
      <c r="K190" s="59">
        <f t="shared" si="28"/>
        <v>5000000</v>
      </c>
      <c r="L190" s="83"/>
      <c r="M190" s="83"/>
      <c r="N190" s="83"/>
      <c r="O190" s="83"/>
      <c r="P190" s="83"/>
      <c r="Q190" s="83"/>
      <c r="R190" s="83"/>
      <c r="S190" s="83"/>
      <c r="T190" s="86"/>
      <c r="U190" s="86"/>
    </row>
    <row r="191" spans="1:21" s="42" customFormat="1" ht="24.75" customHeight="1" outlineLevel="1">
      <c r="A191" s="105" t="s">
        <v>94</v>
      </c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7"/>
    </row>
    <row r="192" spans="1:21" s="42" customFormat="1" ht="18.75" customHeight="1" outlineLevel="1">
      <c r="A192" s="60" t="s">
        <v>95</v>
      </c>
      <c r="B192" s="110" t="s">
        <v>96</v>
      </c>
      <c r="C192" s="47" t="s">
        <v>34</v>
      </c>
      <c r="D192" s="61">
        <f>D193</f>
        <v>1976495</v>
      </c>
      <c r="E192" s="61">
        <f t="shared" ref="E192:K192" si="29">E193</f>
        <v>416495</v>
      </c>
      <c r="F192" s="61">
        <f t="shared" si="29"/>
        <v>260000</v>
      </c>
      <c r="G192" s="61">
        <f t="shared" si="29"/>
        <v>260000</v>
      </c>
      <c r="H192" s="61">
        <f t="shared" si="29"/>
        <v>260000</v>
      </c>
      <c r="I192" s="61">
        <f t="shared" si="29"/>
        <v>260000</v>
      </c>
      <c r="J192" s="61">
        <f t="shared" si="29"/>
        <v>260000</v>
      </c>
      <c r="K192" s="61">
        <f t="shared" si="29"/>
        <v>260000</v>
      </c>
      <c r="L192" s="93" t="s">
        <v>97</v>
      </c>
      <c r="M192" s="110" t="s">
        <v>98</v>
      </c>
      <c r="N192" s="112">
        <v>17</v>
      </c>
      <c r="O192" s="112">
        <v>20</v>
      </c>
      <c r="P192" s="112">
        <v>20</v>
      </c>
      <c r="Q192" s="112">
        <v>20</v>
      </c>
      <c r="R192" s="112">
        <v>20</v>
      </c>
      <c r="S192" s="112">
        <v>20</v>
      </c>
      <c r="T192" s="108">
        <v>20</v>
      </c>
      <c r="U192" s="108">
        <v>137</v>
      </c>
    </row>
    <row r="193" spans="1:21" s="42" customFormat="1" ht="36" outlineLevel="1">
      <c r="A193" s="50"/>
      <c r="B193" s="111"/>
      <c r="C193" s="52" t="s">
        <v>37</v>
      </c>
      <c r="D193" s="59">
        <f>E193+F193+G193+H193+I193+J193+K193</f>
        <v>1976495</v>
      </c>
      <c r="E193" s="62">
        <v>416495</v>
      </c>
      <c r="F193" s="62">
        <v>260000</v>
      </c>
      <c r="G193" s="62">
        <v>260000</v>
      </c>
      <c r="H193" s="62">
        <v>260000</v>
      </c>
      <c r="I193" s="62">
        <v>260000</v>
      </c>
      <c r="J193" s="62">
        <v>260000</v>
      </c>
      <c r="K193" s="62">
        <v>260000</v>
      </c>
      <c r="L193" s="94"/>
      <c r="M193" s="111"/>
      <c r="N193" s="113"/>
      <c r="O193" s="113"/>
      <c r="P193" s="113"/>
      <c r="Q193" s="113"/>
      <c r="R193" s="113"/>
      <c r="S193" s="113"/>
      <c r="T193" s="109"/>
      <c r="U193" s="109"/>
    </row>
    <row r="194" spans="1:21" s="42" customFormat="1" ht="37.5" customHeight="1" outlineLevel="1">
      <c r="A194" s="60" t="s">
        <v>99</v>
      </c>
      <c r="B194" s="97" t="s">
        <v>100</v>
      </c>
      <c r="C194" s="47" t="s">
        <v>34</v>
      </c>
      <c r="D194" s="61">
        <f>D195</f>
        <v>25587578</v>
      </c>
      <c r="E194" s="61">
        <f t="shared" ref="E194:K194" si="30">E195</f>
        <v>4587578</v>
      </c>
      <c r="F194" s="61">
        <f t="shared" si="30"/>
        <v>3500000</v>
      </c>
      <c r="G194" s="61">
        <f t="shared" si="30"/>
        <v>3500000</v>
      </c>
      <c r="H194" s="61">
        <f t="shared" si="30"/>
        <v>3500000</v>
      </c>
      <c r="I194" s="61">
        <f t="shared" si="30"/>
        <v>3500000</v>
      </c>
      <c r="J194" s="61">
        <f t="shared" si="30"/>
        <v>3500000</v>
      </c>
      <c r="K194" s="61">
        <f t="shared" si="30"/>
        <v>3500000</v>
      </c>
      <c r="L194" s="93" t="s">
        <v>97</v>
      </c>
      <c r="M194" s="110" t="s">
        <v>101</v>
      </c>
      <c r="N194" s="114">
        <v>2.9</v>
      </c>
      <c r="O194" s="114">
        <v>1.25</v>
      </c>
      <c r="P194" s="114">
        <v>1.25</v>
      </c>
      <c r="Q194" s="114">
        <v>1.25</v>
      </c>
      <c r="R194" s="114">
        <v>1.25</v>
      </c>
      <c r="S194" s="114">
        <v>1.25</v>
      </c>
      <c r="T194" s="116">
        <v>1.25</v>
      </c>
      <c r="U194" s="118">
        <v>10.4</v>
      </c>
    </row>
    <row r="195" spans="1:21" s="63" customFormat="1" ht="48" customHeight="1" outlineLevel="1">
      <c r="A195" s="60"/>
      <c r="B195" s="98"/>
      <c r="C195" s="52" t="s">
        <v>37</v>
      </c>
      <c r="D195" s="59">
        <f>E195+F195+G195+H195+I195+J195+K195</f>
        <v>25587578</v>
      </c>
      <c r="E195" s="62">
        <v>4587578</v>
      </c>
      <c r="F195" s="62">
        <v>3500000</v>
      </c>
      <c r="G195" s="62">
        <v>3500000</v>
      </c>
      <c r="H195" s="62">
        <v>3500000</v>
      </c>
      <c r="I195" s="62">
        <v>3500000</v>
      </c>
      <c r="J195" s="62">
        <v>3500000</v>
      </c>
      <c r="K195" s="62">
        <v>3500000</v>
      </c>
      <c r="L195" s="94"/>
      <c r="M195" s="111"/>
      <c r="N195" s="115"/>
      <c r="O195" s="115"/>
      <c r="P195" s="115"/>
      <c r="Q195" s="115"/>
      <c r="R195" s="115"/>
      <c r="S195" s="115"/>
      <c r="T195" s="117"/>
      <c r="U195" s="119"/>
    </row>
    <row r="196" spans="1:21" s="63" customFormat="1" ht="25.5" customHeight="1" outlineLevel="1">
      <c r="A196" s="60" t="s">
        <v>102</v>
      </c>
      <c r="B196" s="97" t="s">
        <v>103</v>
      </c>
      <c r="C196" s="47" t="s">
        <v>34</v>
      </c>
      <c r="D196" s="61">
        <f>D197</f>
        <v>68912422</v>
      </c>
      <c r="E196" s="61">
        <f t="shared" ref="E196:K196" si="31">E197</f>
        <v>8912422</v>
      </c>
      <c r="F196" s="61">
        <f t="shared" si="31"/>
        <v>10000000</v>
      </c>
      <c r="G196" s="61">
        <f t="shared" si="31"/>
        <v>10000000</v>
      </c>
      <c r="H196" s="61">
        <f t="shared" si="31"/>
        <v>10000000</v>
      </c>
      <c r="I196" s="61">
        <f t="shared" si="31"/>
        <v>10000000</v>
      </c>
      <c r="J196" s="61">
        <f t="shared" si="31"/>
        <v>10000000</v>
      </c>
      <c r="K196" s="61">
        <f t="shared" si="31"/>
        <v>10000000</v>
      </c>
      <c r="L196" s="93" t="s">
        <v>97</v>
      </c>
      <c r="M196" s="110" t="s">
        <v>104</v>
      </c>
      <c r="N196" s="112">
        <v>5</v>
      </c>
      <c r="O196" s="112">
        <v>5</v>
      </c>
      <c r="P196" s="112">
        <v>5</v>
      </c>
      <c r="Q196" s="112">
        <v>5</v>
      </c>
      <c r="R196" s="112">
        <v>5</v>
      </c>
      <c r="S196" s="112">
        <v>5</v>
      </c>
      <c r="T196" s="108">
        <v>5</v>
      </c>
      <c r="U196" s="108">
        <v>35</v>
      </c>
    </row>
    <row r="197" spans="1:21" s="63" customFormat="1" ht="36" outlineLevel="1">
      <c r="A197" s="60"/>
      <c r="B197" s="98"/>
      <c r="C197" s="52" t="s">
        <v>37</v>
      </c>
      <c r="D197" s="59">
        <f>E197+F197+G197+H197+I197+J197+K197</f>
        <v>68912422</v>
      </c>
      <c r="E197" s="62">
        <v>8912422</v>
      </c>
      <c r="F197" s="62">
        <v>10000000</v>
      </c>
      <c r="G197" s="62">
        <v>10000000</v>
      </c>
      <c r="H197" s="62">
        <v>10000000</v>
      </c>
      <c r="I197" s="62">
        <v>10000000</v>
      </c>
      <c r="J197" s="62">
        <v>10000000</v>
      </c>
      <c r="K197" s="62">
        <v>10000000</v>
      </c>
      <c r="L197" s="94"/>
      <c r="M197" s="111"/>
      <c r="N197" s="113"/>
      <c r="O197" s="113"/>
      <c r="P197" s="113"/>
      <c r="Q197" s="113"/>
      <c r="R197" s="113"/>
      <c r="S197" s="113"/>
      <c r="T197" s="109"/>
      <c r="U197" s="109"/>
    </row>
    <row r="198" spans="1:21" s="63" customFormat="1" ht="40.5" customHeight="1" outlineLevel="1">
      <c r="A198" s="60" t="s">
        <v>105</v>
      </c>
      <c r="B198" s="97" t="s">
        <v>106</v>
      </c>
      <c r="C198" s="47" t="s">
        <v>34</v>
      </c>
      <c r="D198" s="61">
        <f>D199</f>
        <v>2663505</v>
      </c>
      <c r="E198" s="61">
        <f t="shared" ref="E198:K198" si="32">E199</f>
        <v>203505</v>
      </c>
      <c r="F198" s="61">
        <f t="shared" si="32"/>
        <v>410000</v>
      </c>
      <c r="G198" s="61">
        <f t="shared" si="32"/>
        <v>410000</v>
      </c>
      <c r="H198" s="61">
        <f t="shared" si="32"/>
        <v>410000</v>
      </c>
      <c r="I198" s="61">
        <f t="shared" si="32"/>
        <v>410000</v>
      </c>
      <c r="J198" s="61">
        <f t="shared" si="32"/>
        <v>410000</v>
      </c>
      <c r="K198" s="61">
        <f t="shared" si="32"/>
        <v>410000</v>
      </c>
      <c r="L198" s="93" t="s">
        <v>97</v>
      </c>
      <c r="M198" s="110" t="s">
        <v>107</v>
      </c>
      <c r="N198" s="112">
        <v>7</v>
      </c>
      <c r="O198" s="112">
        <v>8</v>
      </c>
      <c r="P198" s="112">
        <v>8</v>
      </c>
      <c r="Q198" s="112">
        <v>8</v>
      </c>
      <c r="R198" s="112">
        <v>8</v>
      </c>
      <c r="S198" s="112">
        <v>8</v>
      </c>
      <c r="T198" s="108">
        <v>8</v>
      </c>
      <c r="U198" s="108">
        <v>55</v>
      </c>
    </row>
    <row r="199" spans="1:21" s="63" customFormat="1" ht="45" customHeight="1" outlineLevel="1">
      <c r="A199" s="60"/>
      <c r="B199" s="98"/>
      <c r="C199" s="52" t="s">
        <v>37</v>
      </c>
      <c r="D199" s="59">
        <f>E199+F199+G199+H199+I199+J199+K199</f>
        <v>2663505</v>
      </c>
      <c r="E199" s="62">
        <v>203505</v>
      </c>
      <c r="F199" s="62">
        <v>410000</v>
      </c>
      <c r="G199" s="62">
        <v>410000</v>
      </c>
      <c r="H199" s="62">
        <v>410000</v>
      </c>
      <c r="I199" s="62">
        <v>410000</v>
      </c>
      <c r="J199" s="62">
        <v>410000</v>
      </c>
      <c r="K199" s="62">
        <v>410000</v>
      </c>
      <c r="L199" s="94"/>
      <c r="M199" s="111"/>
      <c r="N199" s="113"/>
      <c r="O199" s="113"/>
      <c r="P199" s="113"/>
      <c r="Q199" s="113"/>
      <c r="R199" s="113"/>
      <c r="S199" s="113"/>
      <c r="T199" s="109"/>
      <c r="U199" s="109"/>
    </row>
    <row r="200" spans="1:21" s="63" customFormat="1" outlineLevel="1">
      <c r="A200" s="34"/>
      <c r="B200" s="95" t="s">
        <v>108</v>
      </c>
      <c r="C200" s="32" t="s">
        <v>34</v>
      </c>
      <c r="D200" s="59">
        <f t="shared" ref="D200:K200" si="33">D201</f>
        <v>99140000</v>
      </c>
      <c r="E200" s="59">
        <f t="shared" si="33"/>
        <v>14120000</v>
      </c>
      <c r="F200" s="59">
        <f t="shared" si="33"/>
        <v>14170000</v>
      </c>
      <c r="G200" s="59">
        <f t="shared" si="33"/>
        <v>14170000</v>
      </c>
      <c r="H200" s="59">
        <f t="shared" si="33"/>
        <v>14170000</v>
      </c>
      <c r="I200" s="59">
        <f t="shared" si="33"/>
        <v>14170000</v>
      </c>
      <c r="J200" s="59">
        <f t="shared" si="33"/>
        <v>14170000</v>
      </c>
      <c r="K200" s="59">
        <f t="shared" si="33"/>
        <v>14170000</v>
      </c>
      <c r="L200" s="81" t="s">
        <v>93</v>
      </c>
      <c r="M200" s="81" t="s">
        <v>93</v>
      </c>
      <c r="N200" s="81" t="s">
        <v>93</v>
      </c>
      <c r="O200" s="81" t="s">
        <v>93</v>
      </c>
      <c r="P200" s="81" t="s">
        <v>93</v>
      </c>
      <c r="Q200" s="81" t="s">
        <v>93</v>
      </c>
      <c r="R200" s="81" t="s">
        <v>93</v>
      </c>
      <c r="S200" s="81" t="s">
        <v>93</v>
      </c>
      <c r="T200" s="84" t="s">
        <v>93</v>
      </c>
      <c r="U200" s="84" t="s">
        <v>93</v>
      </c>
    </row>
    <row r="201" spans="1:21" s="63" customFormat="1" ht="36" outlineLevel="1">
      <c r="A201" s="34"/>
      <c r="B201" s="96"/>
      <c r="C201" s="52" t="s">
        <v>37</v>
      </c>
      <c r="D201" s="59">
        <f t="shared" ref="D201:K201" si="34">D199+D197+D195+D193</f>
        <v>99140000</v>
      </c>
      <c r="E201" s="59">
        <f t="shared" si="34"/>
        <v>14120000</v>
      </c>
      <c r="F201" s="59">
        <f t="shared" si="34"/>
        <v>14170000</v>
      </c>
      <c r="G201" s="59">
        <f t="shared" si="34"/>
        <v>14170000</v>
      </c>
      <c r="H201" s="59">
        <f t="shared" si="34"/>
        <v>14170000</v>
      </c>
      <c r="I201" s="59">
        <f t="shared" si="34"/>
        <v>14170000</v>
      </c>
      <c r="J201" s="59">
        <f t="shared" si="34"/>
        <v>14170000</v>
      </c>
      <c r="K201" s="59">
        <f t="shared" si="34"/>
        <v>14170000</v>
      </c>
      <c r="L201" s="83"/>
      <c r="M201" s="83"/>
      <c r="N201" s="83"/>
      <c r="O201" s="83"/>
      <c r="P201" s="83"/>
      <c r="Q201" s="83"/>
      <c r="R201" s="83"/>
      <c r="S201" s="83"/>
      <c r="T201" s="86"/>
      <c r="U201" s="86"/>
    </row>
    <row r="202" spans="1:21" s="63" customFormat="1" ht="26.25" customHeight="1" outlineLevel="1">
      <c r="A202" s="105" t="s">
        <v>109</v>
      </c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7"/>
    </row>
    <row r="203" spans="1:21" s="63" customFormat="1" ht="85.5" customHeight="1" outlineLevel="1">
      <c r="A203" s="60" t="s">
        <v>110</v>
      </c>
      <c r="B203" s="97" t="s">
        <v>111</v>
      </c>
      <c r="C203" s="47" t="s">
        <v>34</v>
      </c>
      <c r="D203" s="61">
        <f>D204</f>
        <v>70000000</v>
      </c>
      <c r="E203" s="61">
        <f t="shared" ref="E203:K203" si="35">E204</f>
        <v>10000000</v>
      </c>
      <c r="F203" s="61">
        <f t="shared" si="35"/>
        <v>10000000</v>
      </c>
      <c r="G203" s="61">
        <f t="shared" si="35"/>
        <v>10000000</v>
      </c>
      <c r="H203" s="61">
        <f t="shared" si="35"/>
        <v>10000000</v>
      </c>
      <c r="I203" s="61">
        <f t="shared" si="35"/>
        <v>10000000</v>
      </c>
      <c r="J203" s="61">
        <f t="shared" si="35"/>
        <v>10000000</v>
      </c>
      <c r="K203" s="61">
        <f t="shared" si="35"/>
        <v>10000000</v>
      </c>
      <c r="L203" s="93" t="s">
        <v>97</v>
      </c>
      <c r="M203" s="110" t="s">
        <v>112</v>
      </c>
      <c r="N203" s="112">
        <v>2</v>
      </c>
      <c r="O203" s="112">
        <v>2</v>
      </c>
      <c r="P203" s="112">
        <v>2</v>
      </c>
      <c r="Q203" s="112">
        <v>2</v>
      </c>
      <c r="R203" s="112">
        <v>2</v>
      </c>
      <c r="S203" s="112">
        <v>2</v>
      </c>
      <c r="T203" s="108">
        <v>2</v>
      </c>
      <c r="U203" s="108">
        <v>14</v>
      </c>
    </row>
    <row r="204" spans="1:21" s="63" customFormat="1" ht="36" outlineLevel="1">
      <c r="A204" s="60"/>
      <c r="B204" s="98"/>
      <c r="C204" s="52" t="s">
        <v>113</v>
      </c>
      <c r="D204" s="59">
        <f>E204+F204+G204+H204+I204+J204+K204</f>
        <v>70000000</v>
      </c>
      <c r="E204" s="62">
        <v>10000000</v>
      </c>
      <c r="F204" s="62">
        <v>10000000</v>
      </c>
      <c r="G204" s="62">
        <v>10000000</v>
      </c>
      <c r="H204" s="62">
        <v>10000000</v>
      </c>
      <c r="I204" s="62">
        <v>10000000</v>
      </c>
      <c r="J204" s="62">
        <v>10000000</v>
      </c>
      <c r="K204" s="62">
        <v>10000000</v>
      </c>
      <c r="L204" s="94"/>
      <c r="M204" s="111"/>
      <c r="N204" s="113"/>
      <c r="O204" s="113"/>
      <c r="P204" s="113"/>
      <c r="Q204" s="113"/>
      <c r="R204" s="113"/>
      <c r="S204" s="113"/>
      <c r="T204" s="109"/>
      <c r="U204" s="109"/>
    </row>
    <row r="205" spans="1:21" s="63" customFormat="1" outlineLevel="1">
      <c r="A205" s="34"/>
      <c r="B205" s="95" t="s">
        <v>114</v>
      </c>
      <c r="C205" s="32" t="s">
        <v>34</v>
      </c>
      <c r="D205" s="59">
        <f t="shared" ref="D205:K205" si="36">D206</f>
        <v>70000000</v>
      </c>
      <c r="E205" s="59">
        <f t="shared" si="36"/>
        <v>10000000</v>
      </c>
      <c r="F205" s="59">
        <f t="shared" si="36"/>
        <v>10000000</v>
      </c>
      <c r="G205" s="59">
        <f t="shared" si="36"/>
        <v>10000000</v>
      </c>
      <c r="H205" s="59">
        <f t="shared" si="36"/>
        <v>10000000</v>
      </c>
      <c r="I205" s="59">
        <f t="shared" si="36"/>
        <v>10000000</v>
      </c>
      <c r="J205" s="59">
        <f t="shared" si="36"/>
        <v>10000000</v>
      </c>
      <c r="K205" s="59">
        <f t="shared" si="36"/>
        <v>10000000</v>
      </c>
      <c r="L205" s="81" t="s">
        <v>93</v>
      </c>
      <c r="M205" s="81" t="s">
        <v>93</v>
      </c>
      <c r="N205" s="81" t="s">
        <v>93</v>
      </c>
      <c r="O205" s="81" t="s">
        <v>93</v>
      </c>
      <c r="P205" s="81" t="s">
        <v>93</v>
      </c>
      <c r="Q205" s="81" t="s">
        <v>93</v>
      </c>
      <c r="R205" s="81" t="s">
        <v>93</v>
      </c>
      <c r="S205" s="81" t="s">
        <v>93</v>
      </c>
      <c r="T205" s="84" t="s">
        <v>93</v>
      </c>
      <c r="U205" s="84" t="s">
        <v>93</v>
      </c>
    </row>
    <row r="206" spans="1:21" s="63" customFormat="1" ht="36" outlineLevel="1">
      <c r="A206" s="64"/>
      <c r="B206" s="96"/>
      <c r="C206" s="52" t="s">
        <v>113</v>
      </c>
      <c r="D206" s="65">
        <f>D204</f>
        <v>70000000</v>
      </c>
      <c r="E206" s="65">
        <f t="shared" ref="E206:K206" si="37">E204</f>
        <v>10000000</v>
      </c>
      <c r="F206" s="65">
        <f t="shared" si="37"/>
        <v>10000000</v>
      </c>
      <c r="G206" s="65">
        <f t="shared" si="37"/>
        <v>10000000</v>
      </c>
      <c r="H206" s="65">
        <f t="shared" si="37"/>
        <v>10000000</v>
      </c>
      <c r="I206" s="65">
        <f t="shared" si="37"/>
        <v>10000000</v>
      </c>
      <c r="J206" s="65">
        <f t="shared" si="37"/>
        <v>10000000</v>
      </c>
      <c r="K206" s="65">
        <f t="shared" si="37"/>
        <v>10000000</v>
      </c>
      <c r="L206" s="83"/>
      <c r="M206" s="83"/>
      <c r="N206" s="83"/>
      <c r="O206" s="83"/>
      <c r="P206" s="83"/>
      <c r="Q206" s="83"/>
      <c r="R206" s="83"/>
      <c r="S206" s="83"/>
      <c r="T206" s="86"/>
      <c r="U206" s="86"/>
    </row>
    <row r="207" spans="1:21" s="63" customFormat="1" ht="26.25" customHeight="1" outlineLevel="1">
      <c r="A207" s="105" t="s">
        <v>115</v>
      </c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7"/>
    </row>
    <row r="208" spans="1:21" s="63" customFormat="1" ht="56.25" customHeight="1" outlineLevel="1">
      <c r="A208" s="34" t="s">
        <v>116</v>
      </c>
      <c r="B208" s="97" t="s">
        <v>117</v>
      </c>
      <c r="C208" s="47" t="s">
        <v>34</v>
      </c>
      <c r="D208" s="61">
        <f>D209</f>
        <v>7564400</v>
      </c>
      <c r="E208" s="61">
        <f>E209</f>
        <v>94100</v>
      </c>
      <c r="F208" s="61">
        <f t="shared" ref="F208:K208" si="38">F209</f>
        <v>1083000</v>
      </c>
      <c r="G208" s="61">
        <f t="shared" si="38"/>
        <v>1083000</v>
      </c>
      <c r="H208" s="61">
        <f t="shared" si="38"/>
        <v>1185800</v>
      </c>
      <c r="I208" s="61">
        <f t="shared" si="38"/>
        <v>1246000</v>
      </c>
      <c r="J208" s="61">
        <f t="shared" si="38"/>
        <v>1401000</v>
      </c>
      <c r="K208" s="61">
        <f t="shared" si="38"/>
        <v>1471500</v>
      </c>
      <c r="L208" s="99" t="s">
        <v>118</v>
      </c>
      <c r="M208" s="101" t="s">
        <v>119</v>
      </c>
      <c r="N208" s="93">
        <v>198</v>
      </c>
      <c r="O208" s="93">
        <v>1300</v>
      </c>
      <c r="P208" s="93">
        <v>1300</v>
      </c>
      <c r="Q208" s="93">
        <v>1400</v>
      </c>
      <c r="R208" s="93">
        <v>1400</v>
      </c>
      <c r="S208" s="93">
        <v>1500</v>
      </c>
      <c r="T208" s="103">
        <v>1500</v>
      </c>
      <c r="U208" s="103">
        <v>8598</v>
      </c>
    </row>
    <row r="209" spans="1:21" s="63" customFormat="1" ht="36" outlineLevel="1">
      <c r="A209" s="34"/>
      <c r="B209" s="98"/>
      <c r="C209" s="52" t="s">
        <v>37</v>
      </c>
      <c r="D209" s="59">
        <f>E209+F209:F209+G209+H209+I209+J209+K209</f>
        <v>7564400</v>
      </c>
      <c r="E209" s="59">
        <v>94100</v>
      </c>
      <c r="F209" s="59">
        <v>1083000</v>
      </c>
      <c r="G209" s="59">
        <v>1083000</v>
      </c>
      <c r="H209" s="59">
        <v>1185800</v>
      </c>
      <c r="I209" s="59">
        <v>1246000</v>
      </c>
      <c r="J209" s="59">
        <v>1401000</v>
      </c>
      <c r="K209" s="59">
        <v>1471500</v>
      </c>
      <c r="L209" s="100"/>
      <c r="M209" s="102"/>
      <c r="N209" s="94"/>
      <c r="O209" s="94"/>
      <c r="P209" s="94"/>
      <c r="Q209" s="94"/>
      <c r="R209" s="94"/>
      <c r="S209" s="94"/>
      <c r="T209" s="104"/>
      <c r="U209" s="104"/>
    </row>
    <row r="210" spans="1:21" s="63" customFormat="1" ht="59.25" customHeight="1" outlineLevel="1">
      <c r="A210" s="34" t="s">
        <v>120</v>
      </c>
      <c r="B210" s="97" t="s">
        <v>121</v>
      </c>
      <c r="C210" s="47" t="s">
        <v>34</v>
      </c>
      <c r="D210" s="61">
        <f>D211</f>
        <v>681300</v>
      </c>
      <c r="E210" s="61">
        <f t="shared" ref="E210:K210" si="39">E211</f>
        <v>176000</v>
      </c>
      <c r="F210" s="61">
        <f t="shared" si="39"/>
        <v>176000</v>
      </c>
      <c r="G210" s="61">
        <f t="shared" si="39"/>
        <v>176000</v>
      </c>
      <c r="H210" s="61">
        <f t="shared" si="39"/>
        <v>35200</v>
      </c>
      <c r="I210" s="61">
        <f t="shared" si="39"/>
        <v>38720</v>
      </c>
      <c r="J210" s="61">
        <f t="shared" si="39"/>
        <v>38720</v>
      </c>
      <c r="K210" s="61">
        <f t="shared" si="39"/>
        <v>40660</v>
      </c>
      <c r="L210" s="99" t="s">
        <v>118</v>
      </c>
      <c r="M210" s="101" t="s">
        <v>122</v>
      </c>
      <c r="N210" s="93">
        <v>25</v>
      </c>
      <c r="O210" s="93">
        <v>50</v>
      </c>
      <c r="P210" s="93">
        <v>75</v>
      </c>
      <c r="Q210" s="93">
        <v>80</v>
      </c>
      <c r="R210" s="93">
        <v>85</v>
      </c>
      <c r="S210" s="93">
        <v>90</v>
      </c>
      <c r="T210" s="103">
        <v>95</v>
      </c>
      <c r="U210" s="103">
        <v>95</v>
      </c>
    </row>
    <row r="211" spans="1:21" s="63" customFormat="1" ht="36" outlineLevel="1">
      <c r="A211" s="34"/>
      <c r="B211" s="98"/>
      <c r="C211" s="52" t="s">
        <v>37</v>
      </c>
      <c r="D211" s="59">
        <f>E211+F211+G211+H211+I211+J211+K211</f>
        <v>681300</v>
      </c>
      <c r="E211" s="59">
        <v>176000</v>
      </c>
      <c r="F211" s="59">
        <v>176000</v>
      </c>
      <c r="G211" s="59">
        <v>176000</v>
      </c>
      <c r="H211" s="59">
        <v>35200</v>
      </c>
      <c r="I211" s="59">
        <v>38720</v>
      </c>
      <c r="J211" s="59">
        <v>38720</v>
      </c>
      <c r="K211" s="59">
        <v>40660</v>
      </c>
      <c r="L211" s="100"/>
      <c r="M211" s="102"/>
      <c r="N211" s="94"/>
      <c r="O211" s="94"/>
      <c r="P211" s="94"/>
      <c r="Q211" s="94"/>
      <c r="R211" s="94"/>
      <c r="S211" s="94"/>
      <c r="T211" s="104"/>
      <c r="U211" s="104"/>
    </row>
    <row r="212" spans="1:21" s="63" customFormat="1" ht="48.75" customHeight="1" outlineLevel="1">
      <c r="A212" s="34"/>
      <c r="B212" s="97" t="s">
        <v>123</v>
      </c>
      <c r="C212" s="49" t="s">
        <v>124</v>
      </c>
      <c r="D212" s="61">
        <v>988900</v>
      </c>
      <c r="E212" s="61">
        <v>988900</v>
      </c>
      <c r="F212" s="59"/>
      <c r="G212" s="59"/>
      <c r="H212" s="59"/>
      <c r="I212" s="59"/>
      <c r="J212" s="59"/>
      <c r="K212" s="59"/>
      <c r="L212" s="99" t="s">
        <v>118</v>
      </c>
      <c r="M212" s="101" t="s">
        <v>125</v>
      </c>
      <c r="N212" s="93">
        <v>3</v>
      </c>
      <c r="O212" s="93" t="s">
        <v>93</v>
      </c>
      <c r="P212" s="93" t="s">
        <v>93</v>
      </c>
      <c r="Q212" s="93" t="s">
        <v>93</v>
      </c>
      <c r="R212" s="93" t="s">
        <v>93</v>
      </c>
      <c r="S212" s="93" t="s">
        <v>93</v>
      </c>
      <c r="T212" s="93" t="s">
        <v>93</v>
      </c>
      <c r="U212" s="93">
        <v>3</v>
      </c>
    </row>
    <row r="213" spans="1:21" s="63" customFormat="1" ht="66.75" customHeight="1" outlineLevel="1">
      <c r="A213" s="34"/>
      <c r="B213" s="98"/>
      <c r="C213" s="52" t="s">
        <v>37</v>
      </c>
      <c r="D213" s="59">
        <v>988900</v>
      </c>
      <c r="E213" s="59">
        <v>988900</v>
      </c>
      <c r="F213" s="59">
        <v>0</v>
      </c>
      <c r="G213" s="59">
        <v>0</v>
      </c>
      <c r="H213" s="59"/>
      <c r="I213" s="59"/>
      <c r="J213" s="59"/>
      <c r="K213" s="59"/>
      <c r="L213" s="100"/>
      <c r="M213" s="102"/>
      <c r="N213" s="94"/>
      <c r="O213" s="94"/>
      <c r="P213" s="94"/>
      <c r="Q213" s="94"/>
      <c r="R213" s="94"/>
      <c r="S213" s="94"/>
      <c r="T213" s="94"/>
      <c r="U213" s="94"/>
    </row>
    <row r="214" spans="1:21" s="63" customFormat="1" outlineLevel="1">
      <c r="A214" s="34"/>
      <c r="B214" s="95" t="s">
        <v>126</v>
      </c>
      <c r="C214" s="32" t="s">
        <v>34</v>
      </c>
      <c r="D214" s="59">
        <f t="shared" ref="D214:K214" si="40">D215</f>
        <v>9234600</v>
      </c>
      <c r="E214" s="59">
        <f>E215</f>
        <v>1259000</v>
      </c>
      <c r="F214" s="59">
        <f t="shared" si="40"/>
        <v>1259000</v>
      </c>
      <c r="G214" s="59">
        <f t="shared" si="40"/>
        <v>1259000</v>
      </c>
      <c r="H214" s="59">
        <f t="shared" si="40"/>
        <v>1221000</v>
      </c>
      <c r="I214" s="59">
        <f t="shared" si="40"/>
        <v>1284720</v>
      </c>
      <c r="J214" s="59">
        <f t="shared" si="40"/>
        <v>1439720</v>
      </c>
      <c r="K214" s="59">
        <f t="shared" si="40"/>
        <v>1512160</v>
      </c>
      <c r="L214" s="81" t="s">
        <v>93</v>
      </c>
      <c r="M214" s="81" t="s">
        <v>93</v>
      </c>
      <c r="N214" s="81" t="s">
        <v>93</v>
      </c>
      <c r="O214" s="81" t="s">
        <v>93</v>
      </c>
      <c r="P214" s="81" t="s">
        <v>93</v>
      </c>
      <c r="Q214" s="81" t="s">
        <v>93</v>
      </c>
      <c r="R214" s="81" t="s">
        <v>93</v>
      </c>
      <c r="S214" s="81" t="s">
        <v>93</v>
      </c>
      <c r="T214" s="84" t="s">
        <v>93</v>
      </c>
      <c r="U214" s="84" t="s">
        <v>93</v>
      </c>
    </row>
    <row r="215" spans="1:21" s="63" customFormat="1" ht="36" outlineLevel="1">
      <c r="A215" s="64"/>
      <c r="B215" s="96"/>
      <c r="C215" s="52" t="s">
        <v>37</v>
      </c>
      <c r="D215" s="65">
        <f>D211+D209+D213</f>
        <v>9234600</v>
      </c>
      <c r="E215" s="65">
        <f>E211+E209+E213</f>
        <v>1259000</v>
      </c>
      <c r="F215" s="65">
        <f t="shared" ref="F215:K215" si="41">F211+F209+F213</f>
        <v>1259000</v>
      </c>
      <c r="G215" s="65">
        <f t="shared" si="41"/>
        <v>1259000</v>
      </c>
      <c r="H215" s="65">
        <f t="shared" si="41"/>
        <v>1221000</v>
      </c>
      <c r="I215" s="65">
        <f t="shared" si="41"/>
        <v>1284720</v>
      </c>
      <c r="J215" s="65">
        <f t="shared" si="41"/>
        <v>1439720</v>
      </c>
      <c r="K215" s="65">
        <f t="shared" si="41"/>
        <v>1512160</v>
      </c>
      <c r="L215" s="83"/>
      <c r="M215" s="83"/>
      <c r="N215" s="83"/>
      <c r="O215" s="83"/>
      <c r="P215" s="83"/>
      <c r="Q215" s="83"/>
      <c r="R215" s="83"/>
      <c r="S215" s="83"/>
      <c r="T215" s="86"/>
      <c r="U215" s="86"/>
    </row>
    <row r="216" spans="1:21" s="13" customFormat="1" ht="37.5" customHeight="1" outlineLevel="1">
      <c r="A216" s="66"/>
      <c r="B216" s="87" t="s">
        <v>127</v>
      </c>
      <c r="C216" s="32" t="s">
        <v>34</v>
      </c>
      <c r="D216" s="65">
        <f>D217+D218</f>
        <v>391028172</v>
      </c>
      <c r="E216" s="65">
        <f t="shared" ref="E216:K216" si="42">E217+E218</f>
        <v>54603309</v>
      </c>
      <c r="F216" s="65">
        <f t="shared" si="42"/>
        <v>77858263</v>
      </c>
      <c r="G216" s="65">
        <f t="shared" si="42"/>
        <v>32929000</v>
      </c>
      <c r="H216" s="65">
        <f t="shared" si="42"/>
        <v>36391000</v>
      </c>
      <c r="I216" s="65">
        <f t="shared" si="42"/>
        <v>88954720</v>
      </c>
      <c r="J216" s="65">
        <f t="shared" si="42"/>
        <v>69609720</v>
      </c>
      <c r="K216" s="65">
        <f t="shared" si="42"/>
        <v>30682160</v>
      </c>
      <c r="L216" s="81" t="s">
        <v>93</v>
      </c>
      <c r="M216" s="90" t="s">
        <v>93</v>
      </c>
      <c r="N216" s="81" t="s">
        <v>93</v>
      </c>
      <c r="O216" s="81" t="s">
        <v>93</v>
      </c>
      <c r="P216" s="81" t="s">
        <v>93</v>
      </c>
      <c r="Q216" s="81" t="s">
        <v>93</v>
      </c>
      <c r="R216" s="81" t="s">
        <v>93</v>
      </c>
      <c r="S216" s="81" t="s">
        <v>93</v>
      </c>
      <c r="T216" s="84" t="s">
        <v>93</v>
      </c>
      <c r="U216" s="84" t="s">
        <v>93</v>
      </c>
    </row>
    <row r="217" spans="1:21" s="13" customFormat="1" ht="36" outlineLevel="1">
      <c r="A217" s="66"/>
      <c r="B217" s="88"/>
      <c r="C217" s="52" t="s">
        <v>37</v>
      </c>
      <c r="D217" s="65">
        <f>D220+D222+D224</f>
        <v>321028172</v>
      </c>
      <c r="E217" s="65">
        <f t="shared" ref="E217:K217" si="43">E220+E222+E224</f>
        <v>44603309</v>
      </c>
      <c r="F217" s="65">
        <f t="shared" si="43"/>
        <v>67858263</v>
      </c>
      <c r="G217" s="65">
        <f t="shared" si="43"/>
        <v>22929000</v>
      </c>
      <c r="H217" s="65">
        <f t="shared" si="43"/>
        <v>26391000</v>
      </c>
      <c r="I217" s="65">
        <f t="shared" si="43"/>
        <v>78954720</v>
      </c>
      <c r="J217" s="65">
        <f t="shared" si="43"/>
        <v>59609720</v>
      </c>
      <c r="K217" s="65">
        <f t="shared" si="43"/>
        <v>20682160</v>
      </c>
      <c r="L217" s="82"/>
      <c r="M217" s="91"/>
      <c r="N217" s="82"/>
      <c r="O217" s="82"/>
      <c r="P217" s="82"/>
      <c r="Q217" s="82"/>
      <c r="R217" s="82"/>
      <c r="S217" s="82"/>
      <c r="T217" s="85"/>
      <c r="U217" s="85"/>
    </row>
    <row r="218" spans="1:21" s="13" customFormat="1" ht="36" outlineLevel="1">
      <c r="A218" s="66"/>
      <c r="B218" s="89"/>
      <c r="C218" s="67" t="s">
        <v>113</v>
      </c>
      <c r="D218" s="65">
        <f>D225</f>
        <v>70000000</v>
      </c>
      <c r="E218" s="65">
        <f t="shared" ref="E218:K218" si="44">E225</f>
        <v>10000000</v>
      </c>
      <c r="F218" s="65">
        <f t="shared" si="44"/>
        <v>10000000</v>
      </c>
      <c r="G218" s="65">
        <f t="shared" si="44"/>
        <v>10000000</v>
      </c>
      <c r="H218" s="65">
        <f t="shared" si="44"/>
        <v>10000000</v>
      </c>
      <c r="I218" s="65">
        <f t="shared" si="44"/>
        <v>10000000</v>
      </c>
      <c r="J218" s="65">
        <f t="shared" si="44"/>
        <v>10000000</v>
      </c>
      <c r="K218" s="65">
        <f t="shared" si="44"/>
        <v>10000000</v>
      </c>
      <c r="L218" s="83"/>
      <c r="M218" s="92"/>
      <c r="N218" s="83"/>
      <c r="O218" s="83"/>
      <c r="P218" s="83"/>
      <c r="Q218" s="83"/>
      <c r="R218" s="83"/>
      <c r="S218" s="83"/>
      <c r="T218" s="86"/>
      <c r="U218" s="86"/>
    </row>
    <row r="219" spans="1:21" s="13" customFormat="1" ht="37.5" customHeight="1" outlineLevel="1">
      <c r="A219" s="66"/>
      <c r="B219" s="87" t="s">
        <v>128</v>
      </c>
      <c r="C219" s="32" t="s">
        <v>34</v>
      </c>
      <c r="D219" s="65">
        <f>D220</f>
        <v>212653572</v>
      </c>
      <c r="E219" s="65">
        <f t="shared" ref="E219:K219" si="45">E220</f>
        <v>29224309</v>
      </c>
      <c r="F219" s="65">
        <f t="shared" si="45"/>
        <v>52429263</v>
      </c>
      <c r="G219" s="65">
        <f t="shared" si="45"/>
        <v>7500000</v>
      </c>
      <c r="H219" s="65">
        <f t="shared" si="45"/>
        <v>11000000</v>
      </c>
      <c r="I219" s="65">
        <f t="shared" si="45"/>
        <v>63500000</v>
      </c>
      <c r="J219" s="65">
        <f t="shared" si="45"/>
        <v>44000000</v>
      </c>
      <c r="K219" s="65">
        <f t="shared" si="45"/>
        <v>5000000</v>
      </c>
      <c r="L219" s="81" t="s">
        <v>93</v>
      </c>
      <c r="M219" s="90" t="s">
        <v>93</v>
      </c>
      <c r="N219" s="81" t="s">
        <v>93</v>
      </c>
      <c r="O219" s="81" t="s">
        <v>93</v>
      </c>
      <c r="P219" s="81" t="s">
        <v>93</v>
      </c>
      <c r="Q219" s="81" t="s">
        <v>93</v>
      </c>
      <c r="R219" s="81" t="s">
        <v>93</v>
      </c>
      <c r="S219" s="81" t="s">
        <v>93</v>
      </c>
      <c r="T219" s="84" t="s">
        <v>93</v>
      </c>
      <c r="U219" s="84" t="s">
        <v>93</v>
      </c>
    </row>
    <row r="220" spans="1:21" s="13" customFormat="1" ht="36" outlineLevel="1">
      <c r="A220" s="66"/>
      <c r="B220" s="89"/>
      <c r="C220" s="52" t="s">
        <v>37</v>
      </c>
      <c r="D220" s="65">
        <f>D190</f>
        <v>212653572</v>
      </c>
      <c r="E220" s="65">
        <f t="shared" ref="E220:J220" si="46">E190</f>
        <v>29224309</v>
      </c>
      <c r="F220" s="65">
        <f t="shared" si="46"/>
        <v>52429263</v>
      </c>
      <c r="G220" s="65">
        <f t="shared" si="46"/>
        <v>7500000</v>
      </c>
      <c r="H220" s="65">
        <f t="shared" si="46"/>
        <v>11000000</v>
      </c>
      <c r="I220" s="65">
        <f t="shared" si="46"/>
        <v>63500000</v>
      </c>
      <c r="J220" s="65">
        <f t="shared" si="46"/>
        <v>44000000</v>
      </c>
      <c r="K220" s="65">
        <f>K190</f>
        <v>5000000</v>
      </c>
      <c r="L220" s="83"/>
      <c r="M220" s="92"/>
      <c r="N220" s="83"/>
      <c r="O220" s="83"/>
      <c r="P220" s="83"/>
      <c r="Q220" s="83"/>
      <c r="R220" s="83"/>
      <c r="S220" s="83"/>
      <c r="T220" s="86"/>
      <c r="U220" s="86"/>
    </row>
    <row r="221" spans="1:21" s="13" customFormat="1" ht="37.5" customHeight="1" outlineLevel="1">
      <c r="A221" s="66"/>
      <c r="B221" s="87" t="s">
        <v>129</v>
      </c>
      <c r="C221" s="32" t="s">
        <v>34</v>
      </c>
      <c r="D221" s="65">
        <f>D222</f>
        <v>9234600</v>
      </c>
      <c r="E221" s="65">
        <f t="shared" ref="E221:K221" si="47">E222</f>
        <v>1259000</v>
      </c>
      <c r="F221" s="65">
        <f t="shared" si="47"/>
        <v>1259000</v>
      </c>
      <c r="G221" s="65">
        <f t="shared" si="47"/>
        <v>1259000</v>
      </c>
      <c r="H221" s="65">
        <f t="shared" si="47"/>
        <v>1221000</v>
      </c>
      <c r="I221" s="65">
        <f t="shared" si="47"/>
        <v>1284720</v>
      </c>
      <c r="J221" s="65">
        <f t="shared" si="47"/>
        <v>1439720</v>
      </c>
      <c r="K221" s="65">
        <f t="shared" si="47"/>
        <v>1512160</v>
      </c>
      <c r="L221" s="81" t="s">
        <v>93</v>
      </c>
      <c r="M221" s="90" t="s">
        <v>93</v>
      </c>
      <c r="N221" s="81" t="s">
        <v>93</v>
      </c>
      <c r="O221" s="81" t="s">
        <v>93</v>
      </c>
      <c r="P221" s="81" t="s">
        <v>93</v>
      </c>
      <c r="Q221" s="81" t="s">
        <v>93</v>
      </c>
      <c r="R221" s="81" t="s">
        <v>93</v>
      </c>
      <c r="S221" s="81" t="s">
        <v>93</v>
      </c>
      <c r="T221" s="84" t="s">
        <v>93</v>
      </c>
      <c r="U221" s="84" t="s">
        <v>93</v>
      </c>
    </row>
    <row r="222" spans="1:21" s="13" customFormat="1" ht="36" outlineLevel="1">
      <c r="A222" s="66"/>
      <c r="B222" s="89"/>
      <c r="C222" s="52" t="s">
        <v>37</v>
      </c>
      <c r="D222" s="65">
        <f>D215</f>
        <v>9234600</v>
      </c>
      <c r="E222" s="65">
        <f t="shared" ref="E222:K222" si="48">E215</f>
        <v>1259000</v>
      </c>
      <c r="F222" s="65">
        <f t="shared" si="48"/>
        <v>1259000</v>
      </c>
      <c r="G222" s="65">
        <f t="shared" si="48"/>
        <v>1259000</v>
      </c>
      <c r="H222" s="65">
        <f t="shared" si="48"/>
        <v>1221000</v>
      </c>
      <c r="I222" s="65">
        <f t="shared" si="48"/>
        <v>1284720</v>
      </c>
      <c r="J222" s="65">
        <f t="shared" si="48"/>
        <v>1439720</v>
      </c>
      <c r="K222" s="65">
        <f t="shared" si="48"/>
        <v>1512160</v>
      </c>
      <c r="L222" s="83"/>
      <c r="M222" s="92"/>
      <c r="N222" s="83"/>
      <c r="O222" s="83"/>
      <c r="P222" s="83"/>
      <c r="Q222" s="83"/>
      <c r="R222" s="83"/>
      <c r="S222" s="83"/>
      <c r="T222" s="86"/>
      <c r="U222" s="86"/>
    </row>
    <row r="223" spans="1:21" s="13" customFormat="1" ht="37.5" customHeight="1" outlineLevel="1">
      <c r="A223" s="68"/>
      <c r="B223" s="87" t="s">
        <v>130</v>
      </c>
      <c r="C223" s="32" t="s">
        <v>34</v>
      </c>
      <c r="D223" s="59">
        <f>D224+D225</f>
        <v>169140000</v>
      </c>
      <c r="E223" s="59">
        <f t="shared" ref="E223:K223" si="49">E224+E225</f>
        <v>24120000</v>
      </c>
      <c r="F223" s="59">
        <f t="shared" si="49"/>
        <v>24170000</v>
      </c>
      <c r="G223" s="59">
        <f t="shared" si="49"/>
        <v>24170000</v>
      </c>
      <c r="H223" s="59">
        <f t="shared" si="49"/>
        <v>24170000</v>
      </c>
      <c r="I223" s="59">
        <f t="shared" si="49"/>
        <v>24170000</v>
      </c>
      <c r="J223" s="59">
        <f t="shared" si="49"/>
        <v>24170000</v>
      </c>
      <c r="K223" s="59">
        <f t="shared" si="49"/>
        <v>24170000</v>
      </c>
      <c r="L223" s="81" t="s">
        <v>93</v>
      </c>
      <c r="M223" s="90" t="s">
        <v>93</v>
      </c>
      <c r="N223" s="81" t="s">
        <v>93</v>
      </c>
      <c r="O223" s="81" t="s">
        <v>93</v>
      </c>
      <c r="P223" s="81" t="s">
        <v>93</v>
      </c>
      <c r="Q223" s="81" t="s">
        <v>93</v>
      </c>
      <c r="R223" s="81" t="s">
        <v>93</v>
      </c>
      <c r="S223" s="81" t="s">
        <v>93</v>
      </c>
      <c r="T223" s="84" t="s">
        <v>93</v>
      </c>
      <c r="U223" s="84" t="s">
        <v>93</v>
      </c>
    </row>
    <row r="224" spans="1:21" s="13" customFormat="1" ht="36" outlineLevel="1">
      <c r="A224" s="68"/>
      <c r="B224" s="88"/>
      <c r="C224" s="52" t="s">
        <v>37</v>
      </c>
      <c r="D224" s="59">
        <f>D201</f>
        <v>99140000</v>
      </c>
      <c r="E224" s="59">
        <f t="shared" ref="E224:K224" si="50">E201</f>
        <v>14120000</v>
      </c>
      <c r="F224" s="59">
        <f t="shared" si="50"/>
        <v>14170000</v>
      </c>
      <c r="G224" s="59">
        <f t="shared" si="50"/>
        <v>14170000</v>
      </c>
      <c r="H224" s="59">
        <f t="shared" si="50"/>
        <v>14170000</v>
      </c>
      <c r="I224" s="59">
        <f t="shared" si="50"/>
        <v>14170000</v>
      </c>
      <c r="J224" s="59">
        <f t="shared" si="50"/>
        <v>14170000</v>
      </c>
      <c r="K224" s="59">
        <f t="shared" si="50"/>
        <v>14170000</v>
      </c>
      <c r="L224" s="82"/>
      <c r="M224" s="91"/>
      <c r="N224" s="82"/>
      <c r="O224" s="82"/>
      <c r="P224" s="82"/>
      <c r="Q224" s="82"/>
      <c r="R224" s="82"/>
      <c r="S224" s="82"/>
      <c r="T224" s="85"/>
      <c r="U224" s="85"/>
    </row>
    <row r="225" spans="1:47" s="12" customFormat="1" ht="36">
      <c r="A225" s="69"/>
      <c r="B225" s="89"/>
      <c r="C225" s="52" t="s">
        <v>113</v>
      </c>
      <c r="D225" s="59">
        <f>D206</f>
        <v>70000000</v>
      </c>
      <c r="E225" s="59">
        <f t="shared" ref="E225:K225" si="51">E206</f>
        <v>10000000</v>
      </c>
      <c r="F225" s="59">
        <f t="shared" si="51"/>
        <v>10000000</v>
      </c>
      <c r="G225" s="59">
        <f t="shared" si="51"/>
        <v>10000000</v>
      </c>
      <c r="H225" s="59">
        <f t="shared" si="51"/>
        <v>10000000</v>
      </c>
      <c r="I225" s="59">
        <f t="shared" si="51"/>
        <v>10000000</v>
      </c>
      <c r="J225" s="59">
        <f t="shared" si="51"/>
        <v>10000000</v>
      </c>
      <c r="K225" s="59">
        <f t="shared" si="51"/>
        <v>10000000</v>
      </c>
      <c r="L225" s="83"/>
      <c r="M225" s="92"/>
      <c r="N225" s="83"/>
      <c r="O225" s="83"/>
      <c r="P225" s="83"/>
      <c r="Q225" s="83"/>
      <c r="R225" s="83"/>
      <c r="S225" s="83"/>
      <c r="T225" s="86"/>
      <c r="U225" s="86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</row>
    <row r="226" spans="1:47" s="12" customFormat="1">
      <c r="A226" s="70"/>
      <c r="B226" s="13"/>
      <c r="C226" s="71"/>
      <c r="D226" s="72"/>
      <c r="E226" s="72"/>
      <c r="F226" s="72"/>
      <c r="G226" s="72"/>
      <c r="H226" s="72"/>
      <c r="I226" s="72"/>
      <c r="J226" s="72"/>
      <c r="K226" s="72"/>
      <c r="L226" s="73"/>
      <c r="M226" s="73"/>
      <c r="N226" s="73"/>
      <c r="O226" s="73"/>
      <c r="P226" s="73"/>
      <c r="Q226" s="73"/>
      <c r="R226" s="73"/>
      <c r="S226" s="73"/>
      <c r="T226" s="7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</row>
    <row r="227" spans="1:47" s="12" customFormat="1">
      <c r="A227" s="70"/>
      <c r="B227" s="13"/>
      <c r="C227" s="71"/>
      <c r="D227" s="72"/>
      <c r="E227" s="72"/>
      <c r="F227" s="72"/>
      <c r="G227" s="72"/>
      <c r="H227" s="72"/>
      <c r="I227" s="72"/>
      <c r="J227" s="72"/>
      <c r="K227" s="72"/>
      <c r="L227" s="73"/>
      <c r="M227" s="73"/>
      <c r="N227" s="73"/>
      <c r="O227" s="73"/>
      <c r="P227" s="73"/>
      <c r="Q227" s="73"/>
      <c r="R227" s="73"/>
      <c r="S227" s="73"/>
      <c r="T227" s="7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</row>
    <row r="228" spans="1:47" s="12" customFormat="1">
      <c r="A228" s="10"/>
      <c r="B228" s="74"/>
      <c r="C228" s="75"/>
      <c r="D228" s="5"/>
      <c r="E228" s="5"/>
      <c r="F228" s="5"/>
      <c r="G228" s="5"/>
      <c r="H228" s="5"/>
      <c r="I228" s="5"/>
      <c r="J228" s="5"/>
      <c r="K228" s="5"/>
      <c r="L228" s="76"/>
      <c r="M228" s="76"/>
      <c r="N228" s="76"/>
      <c r="O228" s="76"/>
      <c r="P228" s="76"/>
      <c r="Q228" s="76"/>
      <c r="R228" s="76"/>
      <c r="S228" s="76"/>
      <c r="T228" s="76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</row>
    <row r="229" spans="1:47" s="12" customFormat="1">
      <c r="A229" s="10"/>
      <c r="B229" s="80"/>
      <c r="C229" s="80"/>
      <c r="D229" s="80"/>
      <c r="E229" s="80"/>
      <c r="F229" s="5"/>
      <c r="G229" s="5"/>
      <c r="H229" s="5"/>
      <c r="I229" s="5"/>
      <c r="J229" s="5"/>
      <c r="K229" s="5"/>
      <c r="L229" s="76"/>
      <c r="M229" s="76"/>
      <c r="N229" s="76"/>
      <c r="O229" s="76"/>
      <c r="P229" s="76"/>
      <c r="Q229" s="76"/>
      <c r="R229" s="76"/>
      <c r="S229" s="76"/>
      <c r="T229" s="76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</row>
    <row r="230" spans="1:47" s="12" customFormat="1">
      <c r="A230" s="10"/>
      <c r="B230" s="74"/>
      <c r="C230" s="75"/>
      <c r="D230" s="5"/>
      <c r="E230" s="5"/>
      <c r="F230" s="5"/>
      <c r="G230" s="5"/>
      <c r="H230" s="5"/>
      <c r="I230" s="5"/>
      <c r="J230" s="5"/>
      <c r="K230" s="5"/>
      <c r="L230" s="76"/>
      <c r="M230" s="76"/>
      <c r="N230" s="76"/>
      <c r="O230" s="76"/>
      <c r="P230" s="76"/>
      <c r="Q230" s="76"/>
      <c r="R230" s="76"/>
      <c r="S230" s="76"/>
      <c r="T230" s="76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</row>
    <row r="231" spans="1:47" s="12" customFormat="1">
      <c r="B231" s="74"/>
      <c r="C231" s="75"/>
      <c r="D231" s="5"/>
      <c r="E231" s="5"/>
      <c r="F231" s="5"/>
      <c r="G231" s="5"/>
      <c r="H231" s="5"/>
      <c r="I231" s="5"/>
      <c r="J231" s="5"/>
      <c r="K231" s="5"/>
      <c r="L231" s="76"/>
      <c r="M231" s="76"/>
      <c r="N231" s="76"/>
      <c r="O231" s="76"/>
      <c r="P231" s="76"/>
      <c r="Q231" s="76"/>
      <c r="R231" s="76"/>
      <c r="S231" s="76"/>
      <c r="T231" s="76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</row>
    <row r="232" spans="1:47" s="12" customFormat="1">
      <c r="B232" s="74"/>
      <c r="C232" s="75"/>
      <c r="D232" s="5"/>
      <c r="E232" s="5"/>
      <c r="F232" s="5"/>
      <c r="G232" s="5"/>
      <c r="H232" s="5"/>
      <c r="I232" s="5"/>
      <c r="J232" s="5"/>
      <c r="K232" s="5"/>
      <c r="L232" s="76"/>
      <c r="M232" s="76"/>
      <c r="N232" s="76"/>
      <c r="O232" s="76"/>
      <c r="P232" s="76"/>
      <c r="Q232" s="76"/>
      <c r="R232" s="76"/>
      <c r="S232" s="76"/>
      <c r="T232" s="76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</row>
    <row r="233" spans="1:47" s="12" customFormat="1">
      <c r="B233" s="74"/>
      <c r="C233" s="75"/>
      <c r="D233" s="5"/>
      <c r="E233" s="5"/>
      <c r="F233" s="5"/>
      <c r="G233" s="5"/>
      <c r="H233" s="5"/>
      <c r="I233" s="5"/>
      <c r="J233" s="5"/>
      <c r="K233" s="5"/>
      <c r="L233" s="76"/>
      <c r="M233" s="76"/>
      <c r="N233" s="76"/>
      <c r="O233" s="76"/>
      <c r="P233" s="76"/>
      <c r="Q233" s="76"/>
      <c r="R233" s="76"/>
      <c r="S233" s="76"/>
      <c r="T233" s="76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</row>
    <row r="234" spans="1:47" s="12" customFormat="1">
      <c r="A234" s="10"/>
      <c r="B234" s="74"/>
      <c r="C234" s="75"/>
      <c r="D234" s="5"/>
      <c r="E234" s="5"/>
      <c r="F234" s="5"/>
      <c r="G234" s="5"/>
      <c r="H234" s="5"/>
      <c r="I234" s="5"/>
      <c r="J234" s="5"/>
      <c r="K234" s="5"/>
      <c r="L234" s="76"/>
      <c r="M234" s="76"/>
      <c r="N234" s="76"/>
      <c r="O234" s="76"/>
      <c r="P234" s="76"/>
      <c r="Q234" s="76"/>
      <c r="R234" s="76"/>
      <c r="S234" s="76"/>
      <c r="T234" s="76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</row>
    <row r="235" spans="1:47" s="12" customFormat="1">
      <c r="A235" s="10"/>
      <c r="B235" s="74"/>
      <c r="C235" s="75"/>
      <c r="D235" s="5"/>
      <c r="E235" s="5"/>
      <c r="F235" s="5"/>
      <c r="G235" s="5"/>
      <c r="H235" s="5"/>
      <c r="I235" s="5"/>
      <c r="J235" s="5"/>
      <c r="K235" s="5"/>
      <c r="L235" s="76"/>
      <c r="M235" s="76"/>
      <c r="N235" s="76"/>
      <c r="O235" s="76"/>
      <c r="P235" s="76"/>
      <c r="Q235" s="76"/>
      <c r="R235" s="76"/>
      <c r="S235" s="76"/>
      <c r="T235" s="76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</row>
    <row r="236" spans="1:47" s="12" customFormat="1">
      <c r="A236" s="10"/>
      <c r="B236" s="74"/>
      <c r="C236" s="75"/>
      <c r="D236" s="5"/>
      <c r="E236" s="5"/>
      <c r="F236" s="5"/>
      <c r="G236" s="5"/>
      <c r="H236" s="5"/>
      <c r="I236" s="5"/>
      <c r="J236" s="5"/>
      <c r="K236" s="5"/>
      <c r="L236" s="76"/>
      <c r="M236" s="76"/>
      <c r="N236" s="76"/>
      <c r="O236" s="76"/>
      <c r="P236" s="76"/>
      <c r="Q236" s="76"/>
      <c r="R236" s="76"/>
      <c r="S236" s="76"/>
      <c r="T236" s="76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</row>
    <row r="237" spans="1:47" s="12" customFormat="1">
      <c r="A237" s="10"/>
      <c r="B237" s="74"/>
      <c r="C237" s="75"/>
      <c r="D237" s="5"/>
      <c r="E237" s="5"/>
      <c r="F237" s="5"/>
      <c r="G237" s="5"/>
      <c r="H237" s="5"/>
      <c r="I237" s="5"/>
      <c r="J237" s="5"/>
      <c r="K237" s="5"/>
      <c r="L237" s="76"/>
      <c r="M237" s="76"/>
      <c r="N237" s="76"/>
      <c r="O237" s="76"/>
      <c r="P237" s="76"/>
      <c r="Q237" s="76"/>
      <c r="R237" s="76"/>
      <c r="S237" s="76"/>
      <c r="T237" s="76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</row>
    <row r="238" spans="1:47" s="12" customFormat="1">
      <c r="A238" s="10"/>
      <c r="B238" s="74"/>
      <c r="C238" s="75"/>
      <c r="D238" s="5"/>
      <c r="E238" s="5"/>
      <c r="F238" s="5"/>
      <c r="G238" s="5"/>
      <c r="H238" s="5"/>
      <c r="I238" s="5"/>
      <c r="J238" s="5"/>
      <c r="K238" s="5"/>
      <c r="L238" s="76"/>
      <c r="M238" s="76"/>
      <c r="N238" s="76"/>
      <c r="O238" s="76"/>
      <c r="P238" s="76"/>
      <c r="Q238" s="76"/>
      <c r="R238" s="76"/>
      <c r="S238" s="76"/>
      <c r="T238" s="76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</row>
    <row r="239" spans="1:47" s="12" customFormat="1">
      <c r="A239" s="10"/>
      <c r="B239" s="74"/>
      <c r="C239" s="75"/>
      <c r="D239" s="5"/>
      <c r="E239" s="5"/>
      <c r="F239" s="5"/>
      <c r="G239" s="5"/>
      <c r="H239" s="5"/>
      <c r="I239" s="5"/>
      <c r="J239" s="5"/>
      <c r="K239" s="5"/>
      <c r="L239" s="76"/>
      <c r="M239" s="76"/>
      <c r="N239" s="76"/>
      <c r="O239" s="76"/>
      <c r="P239" s="76"/>
      <c r="Q239" s="76"/>
      <c r="R239" s="76"/>
      <c r="S239" s="76"/>
      <c r="T239" s="76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</row>
    <row r="240" spans="1:47" s="12" customFormat="1">
      <c r="A240" s="10"/>
      <c r="B240" s="74"/>
      <c r="C240" s="75"/>
      <c r="D240" s="5"/>
      <c r="E240" s="5"/>
      <c r="F240" s="5"/>
      <c r="G240" s="5"/>
      <c r="H240" s="5"/>
      <c r="I240" s="5"/>
      <c r="J240" s="5"/>
      <c r="K240" s="5"/>
      <c r="L240" s="76"/>
      <c r="M240" s="76"/>
      <c r="N240" s="76"/>
      <c r="O240" s="76"/>
      <c r="P240" s="76"/>
      <c r="Q240" s="76"/>
      <c r="R240" s="76"/>
      <c r="S240" s="76"/>
      <c r="T240" s="76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</row>
    <row r="241" spans="1:47" s="12" customFormat="1">
      <c r="A241" s="77"/>
      <c r="B241" s="74"/>
      <c r="C241" s="75"/>
      <c r="D241" s="5"/>
      <c r="E241" s="5"/>
      <c r="F241" s="5"/>
      <c r="G241" s="5"/>
      <c r="H241" s="5"/>
      <c r="I241" s="5"/>
      <c r="J241" s="5"/>
      <c r="K241" s="5"/>
      <c r="L241" s="76"/>
      <c r="M241" s="76"/>
      <c r="N241" s="76"/>
      <c r="O241" s="76"/>
      <c r="P241" s="76"/>
      <c r="Q241" s="76"/>
      <c r="R241" s="76"/>
      <c r="S241" s="76"/>
      <c r="T241" s="76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</row>
    <row r="242" spans="1:47" s="12" customFormat="1">
      <c r="A242" s="77"/>
      <c r="B242" s="74"/>
      <c r="C242" s="75"/>
      <c r="D242" s="5"/>
      <c r="E242" s="5"/>
      <c r="F242" s="5"/>
      <c r="G242" s="5"/>
      <c r="H242" s="5"/>
      <c r="I242" s="5"/>
      <c r="J242" s="5"/>
      <c r="K242" s="5"/>
      <c r="L242" s="76"/>
      <c r="M242" s="76"/>
      <c r="N242" s="76"/>
      <c r="O242" s="76"/>
      <c r="P242" s="76"/>
      <c r="Q242" s="76"/>
      <c r="R242" s="76"/>
      <c r="S242" s="76"/>
      <c r="T242" s="76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</row>
    <row r="243" spans="1:47" s="12" customFormat="1">
      <c r="A243" s="10"/>
      <c r="B243" s="74"/>
      <c r="C243" s="75"/>
      <c r="D243" s="5"/>
      <c r="E243" s="5"/>
      <c r="F243" s="5"/>
      <c r="G243" s="5"/>
      <c r="H243" s="5"/>
      <c r="I243" s="5"/>
      <c r="J243" s="5"/>
      <c r="K243" s="5"/>
      <c r="L243" s="76"/>
      <c r="M243" s="76"/>
      <c r="N243" s="76"/>
      <c r="O243" s="76"/>
      <c r="P243" s="76"/>
      <c r="Q243" s="76"/>
      <c r="R243" s="76"/>
      <c r="S243" s="76"/>
      <c r="T243" s="76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</row>
    <row r="244" spans="1:47" s="12" customFormat="1">
      <c r="A244" s="10"/>
      <c r="B244" s="74"/>
      <c r="C244" s="75"/>
      <c r="D244" s="5"/>
      <c r="E244" s="5"/>
      <c r="F244" s="5"/>
      <c r="G244" s="5"/>
      <c r="H244" s="5"/>
      <c r="I244" s="5"/>
      <c r="J244" s="5"/>
      <c r="K244" s="5"/>
      <c r="L244" s="76"/>
      <c r="M244" s="76"/>
      <c r="N244" s="76"/>
      <c r="O244" s="76"/>
      <c r="P244" s="76"/>
      <c r="Q244" s="76"/>
      <c r="R244" s="76"/>
      <c r="S244" s="76"/>
      <c r="T244" s="76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</row>
    <row r="245" spans="1:47" s="12" customFormat="1">
      <c r="A245" s="10"/>
      <c r="B245" s="74"/>
      <c r="C245" s="75"/>
      <c r="D245" s="5"/>
      <c r="E245" s="5"/>
      <c r="F245" s="5"/>
      <c r="G245" s="5"/>
      <c r="H245" s="5"/>
      <c r="I245" s="5"/>
      <c r="J245" s="5"/>
      <c r="K245" s="5"/>
      <c r="L245" s="76"/>
      <c r="M245" s="76"/>
      <c r="N245" s="76"/>
      <c r="O245" s="76"/>
      <c r="P245" s="76"/>
      <c r="Q245" s="76"/>
      <c r="R245" s="76"/>
      <c r="S245" s="76"/>
      <c r="T245" s="76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</row>
    <row r="246" spans="1:47" s="12" customFormat="1">
      <c r="A246" s="10"/>
      <c r="B246" s="74"/>
      <c r="C246" s="75"/>
      <c r="D246" s="5"/>
      <c r="E246" s="5"/>
      <c r="F246" s="5"/>
      <c r="G246" s="5"/>
      <c r="H246" s="5"/>
      <c r="I246" s="5"/>
      <c r="J246" s="5"/>
      <c r="K246" s="5"/>
      <c r="L246" s="76"/>
      <c r="M246" s="76"/>
      <c r="N246" s="76"/>
      <c r="O246" s="76"/>
      <c r="P246" s="76"/>
      <c r="Q246" s="76"/>
      <c r="R246" s="76"/>
      <c r="S246" s="76"/>
      <c r="T246" s="76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</row>
    <row r="247" spans="1:47" s="12" customFormat="1">
      <c r="A247" s="10"/>
      <c r="B247" s="74"/>
      <c r="C247" s="75"/>
      <c r="D247" s="5"/>
      <c r="E247" s="5"/>
      <c r="F247" s="5"/>
      <c r="G247" s="5"/>
      <c r="H247" s="5"/>
      <c r="I247" s="5"/>
      <c r="J247" s="5"/>
      <c r="K247" s="5"/>
      <c r="L247" s="76"/>
      <c r="M247" s="76"/>
      <c r="N247" s="76"/>
      <c r="O247" s="76"/>
      <c r="P247" s="76"/>
      <c r="Q247" s="76"/>
      <c r="R247" s="76"/>
      <c r="S247" s="76"/>
      <c r="T247" s="76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</row>
    <row r="248" spans="1:47" s="12" customFormat="1">
      <c r="A248" s="10"/>
      <c r="B248" s="74"/>
      <c r="C248" s="75"/>
      <c r="D248" s="5"/>
      <c r="E248" s="5"/>
      <c r="F248" s="5"/>
      <c r="G248" s="5"/>
      <c r="H248" s="5"/>
      <c r="I248" s="5"/>
      <c r="J248" s="5"/>
      <c r="K248" s="5"/>
      <c r="L248" s="76"/>
      <c r="M248" s="76"/>
      <c r="N248" s="76"/>
      <c r="O248" s="76"/>
      <c r="P248" s="76"/>
      <c r="Q248" s="76"/>
      <c r="R248" s="76"/>
      <c r="S248" s="76"/>
      <c r="T248" s="76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</row>
    <row r="249" spans="1:47" s="12" customFormat="1">
      <c r="A249" s="10"/>
      <c r="B249" s="74"/>
      <c r="C249" s="75"/>
      <c r="D249" s="5"/>
      <c r="E249" s="5"/>
      <c r="F249" s="5"/>
      <c r="G249" s="5"/>
      <c r="H249" s="5"/>
      <c r="I249" s="5"/>
      <c r="J249" s="5"/>
      <c r="K249" s="5"/>
      <c r="L249" s="76"/>
      <c r="M249" s="76"/>
      <c r="N249" s="76"/>
      <c r="O249" s="76"/>
      <c r="P249" s="76"/>
      <c r="Q249" s="76"/>
      <c r="R249" s="76"/>
      <c r="S249" s="76"/>
      <c r="T249" s="76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</row>
    <row r="250" spans="1:47" s="12" customFormat="1">
      <c r="A250" s="10"/>
      <c r="B250" s="74"/>
      <c r="C250" s="75"/>
      <c r="D250" s="5"/>
      <c r="E250" s="5"/>
      <c r="F250" s="5"/>
      <c r="G250" s="5"/>
      <c r="H250" s="5"/>
      <c r="I250" s="5"/>
      <c r="J250" s="5"/>
      <c r="K250" s="5"/>
      <c r="L250" s="76"/>
      <c r="M250" s="76"/>
      <c r="N250" s="76"/>
      <c r="O250" s="76"/>
      <c r="P250" s="76"/>
      <c r="Q250" s="76"/>
      <c r="R250" s="76"/>
      <c r="S250" s="76"/>
      <c r="T250" s="76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</row>
    <row r="251" spans="1:47" s="12" customFormat="1">
      <c r="A251" s="10"/>
      <c r="B251" s="74"/>
      <c r="C251" s="75"/>
      <c r="D251" s="5"/>
      <c r="E251" s="5"/>
      <c r="F251" s="5"/>
      <c r="G251" s="5"/>
      <c r="H251" s="5"/>
      <c r="I251" s="5"/>
      <c r="J251" s="5"/>
      <c r="K251" s="5"/>
      <c r="L251" s="76"/>
      <c r="M251" s="76"/>
      <c r="N251" s="76"/>
      <c r="O251" s="76"/>
      <c r="P251" s="76"/>
      <c r="Q251" s="76"/>
      <c r="R251" s="76"/>
      <c r="S251" s="76"/>
      <c r="T251" s="76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</row>
    <row r="252" spans="1:47" s="12" customFormat="1">
      <c r="A252" s="10"/>
      <c r="B252" s="74"/>
      <c r="C252" s="75"/>
      <c r="D252" s="5"/>
      <c r="E252" s="5"/>
      <c r="F252" s="5"/>
      <c r="G252" s="5"/>
      <c r="H252" s="5"/>
      <c r="I252" s="5"/>
      <c r="J252" s="5"/>
      <c r="K252" s="5"/>
      <c r="L252" s="76"/>
      <c r="M252" s="76"/>
      <c r="N252" s="76"/>
      <c r="O252" s="76"/>
      <c r="P252" s="76"/>
      <c r="Q252" s="76"/>
      <c r="R252" s="76"/>
      <c r="S252" s="76"/>
      <c r="T252" s="76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</row>
    <row r="253" spans="1:47" s="12" customFormat="1">
      <c r="A253" s="10"/>
      <c r="B253" s="74"/>
      <c r="C253" s="75"/>
      <c r="D253" s="5"/>
      <c r="E253" s="5"/>
      <c r="F253" s="5"/>
      <c r="G253" s="5"/>
      <c r="H253" s="5"/>
      <c r="I253" s="5"/>
      <c r="J253" s="5"/>
      <c r="K253" s="5"/>
      <c r="L253" s="76"/>
      <c r="M253" s="76"/>
      <c r="N253" s="76"/>
      <c r="O253" s="76"/>
      <c r="P253" s="76"/>
      <c r="Q253" s="76"/>
      <c r="R253" s="76"/>
      <c r="S253" s="76"/>
      <c r="T253" s="76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</row>
    <row r="254" spans="1:47" s="12" customFormat="1">
      <c r="A254" s="10"/>
      <c r="B254" s="74"/>
      <c r="C254" s="75"/>
      <c r="D254" s="5"/>
      <c r="E254" s="5"/>
      <c r="F254" s="5"/>
      <c r="G254" s="5"/>
      <c r="H254" s="5"/>
      <c r="I254" s="5"/>
      <c r="J254" s="5"/>
      <c r="K254" s="5"/>
      <c r="L254" s="76"/>
      <c r="M254" s="76"/>
      <c r="N254" s="76"/>
      <c r="O254" s="76"/>
      <c r="P254" s="76"/>
      <c r="Q254" s="76"/>
      <c r="R254" s="76"/>
      <c r="S254" s="76"/>
      <c r="T254" s="76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</row>
    <row r="255" spans="1:47" s="12" customFormat="1">
      <c r="A255" s="10"/>
      <c r="B255" s="74"/>
      <c r="C255" s="75"/>
      <c r="D255" s="5"/>
      <c r="E255" s="5"/>
      <c r="F255" s="5"/>
      <c r="G255" s="5"/>
      <c r="H255" s="5"/>
      <c r="I255" s="5"/>
      <c r="J255" s="5"/>
      <c r="K255" s="5"/>
      <c r="L255" s="76"/>
      <c r="M255" s="76"/>
      <c r="N255" s="76"/>
      <c r="O255" s="76"/>
      <c r="P255" s="76"/>
      <c r="Q255" s="76"/>
      <c r="R255" s="76"/>
      <c r="S255" s="76"/>
      <c r="T255" s="76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</row>
    <row r="256" spans="1:47" s="12" customFormat="1">
      <c r="A256" s="10"/>
      <c r="B256" s="74"/>
      <c r="C256" s="75"/>
      <c r="D256" s="5"/>
      <c r="E256" s="5"/>
      <c r="F256" s="5"/>
      <c r="G256" s="5"/>
      <c r="H256" s="5"/>
      <c r="I256" s="5"/>
      <c r="J256" s="5"/>
      <c r="K256" s="5"/>
      <c r="L256" s="76"/>
      <c r="M256" s="76"/>
      <c r="N256" s="76"/>
      <c r="O256" s="76"/>
      <c r="P256" s="76"/>
      <c r="Q256" s="76"/>
      <c r="R256" s="76"/>
      <c r="S256" s="76"/>
      <c r="T256" s="76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</row>
    <row r="257" spans="1:47" s="12" customFormat="1">
      <c r="A257" s="10"/>
      <c r="B257" s="74"/>
      <c r="C257" s="75"/>
      <c r="D257" s="5"/>
      <c r="E257" s="5"/>
      <c r="F257" s="5"/>
      <c r="G257" s="5"/>
      <c r="H257" s="5"/>
      <c r="I257" s="5"/>
      <c r="J257" s="5"/>
      <c r="K257" s="5"/>
      <c r="L257" s="76"/>
      <c r="M257" s="76"/>
      <c r="N257" s="76"/>
      <c r="O257" s="76"/>
      <c r="P257" s="76"/>
      <c r="Q257" s="76"/>
      <c r="R257" s="76"/>
      <c r="S257" s="76"/>
      <c r="T257" s="76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</row>
    <row r="258" spans="1:47" s="12" customFormat="1">
      <c r="A258" s="10"/>
      <c r="B258" s="74"/>
      <c r="C258" s="75"/>
      <c r="D258" s="5"/>
      <c r="E258" s="5"/>
      <c r="F258" s="5"/>
      <c r="G258" s="5"/>
      <c r="H258" s="5"/>
      <c r="I258" s="5"/>
      <c r="J258" s="5"/>
      <c r="K258" s="5"/>
      <c r="L258" s="76"/>
      <c r="M258" s="76"/>
      <c r="N258" s="76"/>
      <c r="O258" s="76"/>
      <c r="P258" s="76"/>
      <c r="Q258" s="76"/>
      <c r="R258" s="76"/>
      <c r="S258" s="76"/>
      <c r="T258" s="76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</row>
    <row r="259" spans="1:47" s="12" customFormat="1">
      <c r="A259" s="10"/>
      <c r="B259" s="74"/>
      <c r="C259" s="75"/>
      <c r="D259" s="5"/>
      <c r="E259" s="5"/>
      <c r="F259" s="5"/>
      <c r="G259" s="5"/>
      <c r="H259" s="5"/>
      <c r="I259" s="5"/>
      <c r="J259" s="5"/>
      <c r="K259" s="5"/>
      <c r="L259" s="76"/>
      <c r="M259" s="76"/>
      <c r="N259" s="76"/>
      <c r="O259" s="76"/>
      <c r="P259" s="76"/>
      <c r="Q259" s="76"/>
      <c r="R259" s="76"/>
      <c r="S259" s="76"/>
      <c r="T259" s="76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</row>
    <row r="260" spans="1:47" s="12" customFormat="1">
      <c r="A260" s="10"/>
      <c r="B260" s="74"/>
      <c r="C260" s="75"/>
      <c r="D260" s="5"/>
      <c r="E260" s="5"/>
      <c r="F260" s="5"/>
      <c r="G260" s="5"/>
      <c r="H260" s="5"/>
      <c r="I260" s="5"/>
      <c r="J260" s="5"/>
      <c r="K260" s="5"/>
      <c r="L260" s="76"/>
      <c r="M260" s="76"/>
      <c r="N260" s="76"/>
      <c r="O260" s="76"/>
      <c r="P260" s="76"/>
      <c r="Q260" s="76"/>
      <c r="R260" s="76"/>
      <c r="S260" s="76"/>
      <c r="T260" s="76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</row>
    <row r="261" spans="1:47" s="12" customFormat="1">
      <c r="A261" s="10"/>
      <c r="B261" s="74"/>
      <c r="C261" s="75"/>
      <c r="D261" s="5"/>
      <c r="E261" s="5"/>
      <c r="F261" s="5"/>
      <c r="G261" s="5"/>
      <c r="H261" s="5"/>
      <c r="I261" s="5"/>
      <c r="J261" s="5"/>
      <c r="K261" s="5"/>
      <c r="L261" s="76"/>
      <c r="M261" s="76"/>
      <c r="N261" s="76"/>
      <c r="O261" s="76"/>
      <c r="P261" s="76"/>
      <c r="Q261" s="76"/>
      <c r="R261" s="76"/>
      <c r="S261" s="76"/>
      <c r="T261" s="76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</row>
    <row r="262" spans="1:47" s="12" customFormat="1">
      <c r="A262" s="10"/>
      <c r="B262" s="74"/>
      <c r="C262" s="75"/>
      <c r="D262" s="5"/>
      <c r="E262" s="5"/>
      <c r="F262" s="5"/>
      <c r="G262" s="5"/>
      <c r="H262" s="5"/>
      <c r="I262" s="5"/>
      <c r="J262" s="5"/>
      <c r="K262" s="5"/>
      <c r="L262" s="76"/>
      <c r="M262" s="76"/>
      <c r="N262" s="76"/>
      <c r="O262" s="76"/>
      <c r="P262" s="76"/>
      <c r="Q262" s="76"/>
      <c r="R262" s="76"/>
      <c r="S262" s="76"/>
      <c r="T262" s="76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</row>
    <row r="263" spans="1:47" s="12" customFormat="1">
      <c r="A263" s="10"/>
      <c r="B263" s="74"/>
      <c r="C263" s="75"/>
      <c r="D263" s="5"/>
      <c r="E263" s="5"/>
      <c r="F263" s="5"/>
      <c r="G263" s="5"/>
      <c r="H263" s="5"/>
      <c r="I263" s="5"/>
      <c r="J263" s="5"/>
      <c r="K263" s="5"/>
      <c r="L263" s="76"/>
      <c r="M263" s="76"/>
      <c r="N263" s="76"/>
      <c r="O263" s="76"/>
      <c r="P263" s="76"/>
      <c r="Q263" s="76"/>
      <c r="R263" s="76"/>
      <c r="S263" s="76"/>
      <c r="T263" s="76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</row>
    <row r="264" spans="1:47" s="12" customFormat="1">
      <c r="A264" s="10"/>
      <c r="B264" s="74"/>
      <c r="C264" s="75"/>
      <c r="D264" s="5"/>
      <c r="E264" s="5"/>
      <c r="F264" s="5"/>
      <c r="G264" s="5"/>
      <c r="H264" s="5"/>
      <c r="I264" s="5"/>
      <c r="J264" s="5"/>
      <c r="K264" s="5"/>
      <c r="L264" s="76"/>
      <c r="M264" s="76"/>
      <c r="N264" s="76"/>
      <c r="O264" s="76"/>
      <c r="P264" s="76"/>
      <c r="Q264" s="76"/>
      <c r="R264" s="76"/>
      <c r="S264" s="76"/>
      <c r="T264" s="76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</row>
    <row r="265" spans="1:47" s="12" customFormat="1">
      <c r="A265" s="10"/>
      <c r="B265" s="74"/>
      <c r="C265" s="75"/>
      <c r="D265" s="5"/>
      <c r="E265" s="5"/>
      <c r="F265" s="5"/>
      <c r="G265" s="5"/>
      <c r="H265" s="5"/>
      <c r="I265" s="5"/>
      <c r="J265" s="5"/>
      <c r="K265" s="5"/>
      <c r="L265" s="76"/>
      <c r="M265" s="76"/>
      <c r="N265" s="76"/>
      <c r="O265" s="76"/>
      <c r="P265" s="76"/>
      <c r="Q265" s="76"/>
      <c r="R265" s="76"/>
      <c r="S265" s="76"/>
      <c r="T265" s="76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</row>
    <row r="266" spans="1:47" s="12" customFormat="1">
      <c r="A266" s="10"/>
      <c r="B266" s="74"/>
      <c r="C266" s="75"/>
      <c r="D266" s="5"/>
      <c r="E266" s="5"/>
      <c r="F266" s="5"/>
      <c r="G266" s="5"/>
      <c r="H266" s="5"/>
      <c r="I266" s="5"/>
      <c r="J266" s="5"/>
      <c r="K266" s="5"/>
      <c r="L266" s="76"/>
      <c r="M266" s="76"/>
      <c r="N266" s="76"/>
      <c r="O266" s="76"/>
      <c r="P266" s="76"/>
      <c r="Q266" s="76"/>
      <c r="R266" s="76"/>
      <c r="S266" s="76"/>
      <c r="T266" s="76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</row>
    <row r="267" spans="1:47" s="12" customFormat="1">
      <c r="A267" s="10"/>
      <c r="B267" s="74"/>
      <c r="C267" s="75"/>
      <c r="D267" s="5"/>
      <c r="E267" s="5"/>
      <c r="F267" s="5"/>
      <c r="G267" s="5"/>
      <c r="H267" s="5"/>
      <c r="I267" s="5"/>
      <c r="J267" s="5"/>
      <c r="K267" s="5"/>
      <c r="L267" s="76"/>
      <c r="M267" s="76"/>
      <c r="N267" s="76"/>
      <c r="O267" s="76"/>
      <c r="P267" s="76"/>
      <c r="Q267" s="76"/>
      <c r="R267" s="76"/>
      <c r="S267" s="76"/>
      <c r="T267" s="76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</row>
    <row r="268" spans="1:47" s="12" customFormat="1">
      <c r="A268" s="10"/>
      <c r="B268" s="74"/>
      <c r="C268" s="75"/>
      <c r="D268" s="5"/>
      <c r="E268" s="5"/>
      <c r="F268" s="5"/>
      <c r="G268" s="5"/>
      <c r="H268" s="5"/>
      <c r="I268" s="5"/>
      <c r="J268" s="5"/>
      <c r="K268" s="5"/>
      <c r="L268" s="76"/>
      <c r="M268" s="76"/>
      <c r="N268" s="76"/>
      <c r="O268" s="76"/>
      <c r="P268" s="76"/>
      <c r="Q268" s="76"/>
      <c r="R268" s="76"/>
      <c r="S268" s="76"/>
      <c r="T268" s="76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</row>
    <row r="269" spans="1:47" s="12" customFormat="1">
      <c r="A269" s="10"/>
      <c r="B269" s="74"/>
      <c r="C269" s="75"/>
      <c r="D269" s="5"/>
      <c r="E269" s="5"/>
      <c r="F269" s="5"/>
      <c r="G269" s="5"/>
      <c r="H269" s="5"/>
      <c r="I269" s="5"/>
      <c r="J269" s="5"/>
      <c r="K269" s="5"/>
      <c r="L269" s="76"/>
      <c r="M269" s="76"/>
      <c r="N269" s="76"/>
      <c r="O269" s="76"/>
      <c r="P269" s="76"/>
      <c r="Q269" s="76"/>
      <c r="R269" s="76"/>
      <c r="S269" s="76"/>
      <c r="T269" s="76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</row>
    <row r="270" spans="1:47" s="12" customFormat="1">
      <c r="A270" s="10"/>
      <c r="B270" s="74"/>
      <c r="C270" s="75"/>
      <c r="D270" s="5"/>
      <c r="E270" s="5"/>
      <c r="F270" s="5"/>
      <c r="G270" s="5"/>
      <c r="H270" s="5"/>
      <c r="I270" s="5"/>
      <c r="J270" s="5"/>
      <c r="K270" s="5"/>
      <c r="L270" s="76"/>
      <c r="M270" s="76"/>
      <c r="N270" s="76"/>
      <c r="O270" s="76"/>
      <c r="P270" s="76"/>
      <c r="Q270" s="76"/>
      <c r="R270" s="76"/>
      <c r="S270" s="76"/>
      <c r="T270" s="76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</row>
    <row r="271" spans="1:47" s="12" customFormat="1">
      <c r="A271" s="10"/>
      <c r="B271" s="74"/>
      <c r="C271" s="75"/>
      <c r="D271" s="5"/>
      <c r="E271" s="5"/>
      <c r="F271" s="5"/>
      <c r="G271" s="5"/>
      <c r="H271" s="5"/>
      <c r="I271" s="5"/>
      <c r="J271" s="5"/>
      <c r="K271" s="5"/>
      <c r="L271" s="76"/>
      <c r="M271" s="76"/>
      <c r="N271" s="76"/>
      <c r="O271" s="76"/>
      <c r="P271" s="76"/>
      <c r="Q271" s="76"/>
      <c r="R271" s="76"/>
      <c r="S271" s="76"/>
      <c r="T271" s="76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</row>
    <row r="272" spans="1:47" s="12" customFormat="1">
      <c r="A272" s="10"/>
      <c r="B272" s="74"/>
      <c r="C272" s="75"/>
      <c r="D272" s="5"/>
      <c r="E272" s="5"/>
      <c r="F272" s="5"/>
      <c r="G272" s="5"/>
      <c r="H272" s="5"/>
      <c r="I272" s="5"/>
      <c r="J272" s="5"/>
      <c r="K272" s="5"/>
      <c r="L272" s="76"/>
      <c r="M272" s="76"/>
      <c r="N272" s="76"/>
      <c r="O272" s="76"/>
      <c r="P272" s="76"/>
      <c r="Q272" s="76"/>
      <c r="R272" s="76"/>
      <c r="S272" s="76"/>
      <c r="T272" s="76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</row>
    <row r="273" spans="1:47" s="12" customFormat="1">
      <c r="A273" s="10"/>
      <c r="B273" s="74"/>
      <c r="C273" s="75"/>
      <c r="D273" s="5"/>
      <c r="E273" s="5"/>
      <c r="F273" s="5"/>
      <c r="G273" s="5"/>
      <c r="H273" s="5"/>
      <c r="I273" s="5"/>
      <c r="J273" s="5"/>
      <c r="K273" s="5"/>
      <c r="L273" s="76"/>
      <c r="M273" s="76"/>
      <c r="N273" s="76"/>
      <c r="O273" s="76"/>
      <c r="P273" s="76"/>
      <c r="Q273" s="76"/>
      <c r="R273" s="76"/>
      <c r="S273" s="76"/>
      <c r="T273" s="76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</row>
    <row r="274" spans="1:47" s="12" customFormat="1">
      <c r="A274" s="10"/>
      <c r="B274" s="74"/>
      <c r="C274" s="75"/>
      <c r="D274" s="5"/>
      <c r="E274" s="5"/>
      <c r="F274" s="5"/>
      <c r="G274" s="5"/>
      <c r="H274" s="5"/>
      <c r="I274" s="5"/>
      <c r="J274" s="5"/>
      <c r="K274" s="5"/>
      <c r="L274" s="76"/>
      <c r="M274" s="76"/>
      <c r="N274" s="76"/>
      <c r="O274" s="76"/>
      <c r="P274" s="76"/>
      <c r="Q274" s="76"/>
      <c r="R274" s="76"/>
      <c r="S274" s="76"/>
      <c r="T274" s="76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</row>
    <row r="275" spans="1:47" s="12" customFormat="1">
      <c r="A275" s="10"/>
      <c r="B275" s="74"/>
      <c r="C275" s="75"/>
      <c r="D275" s="5"/>
      <c r="E275" s="5"/>
      <c r="F275" s="5"/>
      <c r="G275" s="5"/>
      <c r="H275" s="5"/>
      <c r="I275" s="5"/>
      <c r="J275" s="5"/>
      <c r="K275" s="5"/>
      <c r="L275" s="76"/>
      <c r="M275" s="76"/>
      <c r="N275" s="76"/>
      <c r="O275" s="76"/>
      <c r="P275" s="76"/>
      <c r="Q275" s="76"/>
      <c r="R275" s="76"/>
      <c r="S275" s="76"/>
      <c r="T275" s="76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</row>
    <row r="276" spans="1:47" s="12" customFormat="1">
      <c r="A276" s="10"/>
      <c r="B276" s="74"/>
      <c r="C276" s="75"/>
      <c r="D276" s="5"/>
      <c r="E276" s="5"/>
      <c r="F276" s="5"/>
      <c r="G276" s="5"/>
      <c r="H276" s="5"/>
      <c r="I276" s="5"/>
      <c r="J276" s="5"/>
      <c r="K276" s="5"/>
      <c r="L276" s="76"/>
      <c r="M276" s="76"/>
      <c r="N276" s="76"/>
      <c r="O276" s="76"/>
      <c r="P276" s="76"/>
      <c r="Q276" s="76"/>
      <c r="R276" s="76"/>
      <c r="S276" s="76"/>
      <c r="T276" s="76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</row>
    <row r="277" spans="1:47" s="12" customFormat="1">
      <c r="A277" s="10"/>
      <c r="B277" s="74"/>
      <c r="C277" s="75"/>
      <c r="D277" s="5"/>
      <c r="E277" s="5"/>
      <c r="F277" s="5"/>
      <c r="G277" s="5"/>
      <c r="H277" s="5"/>
      <c r="I277" s="5"/>
      <c r="J277" s="5"/>
      <c r="K277" s="5"/>
      <c r="L277" s="76"/>
      <c r="M277" s="76"/>
      <c r="N277" s="76"/>
      <c r="O277" s="76"/>
      <c r="P277" s="76"/>
      <c r="Q277" s="76"/>
      <c r="R277" s="76"/>
      <c r="S277" s="76"/>
      <c r="T277" s="76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</row>
    <row r="278" spans="1:47" s="12" customFormat="1">
      <c r="A278" s="10"/>
      <c r="B278" s="74"/>
      <c r="C278" s="75"/>
      <c r="D278" s="5"/>
      <c r="E278" s="5"/>
      <c r="F278" s="5"/>
      <c r="G278" s="5"/>
      <c r="H278" s="5"/>
      <c r="I278" s="5"/>
      <c r="J278" s="5"/>
      <c r="K278" s="5"/>
      <c r="L278" s="76"/>
      <c r="M278" s="76"/>
      <c r="N278" s="76"/>
      <c r="O278" s="76"/>
      <c r="P278" s="76"/>
      <c r="Q278" s="76"/>
      <c r="R278" s="76"/>
      <c r="S278" s="76"/>
      <c r="T278" s="76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</row>
    <row r="279" spans="1:47" s="12" customFormat="1">
      <c r="A279" s="10"/>
      <c r="B279" s="74"/>
      <c r="C279" s="75"/>
      <c r="D279" s="5"/>
      <c r="E279" s="5"/>
      <c r="F279" s="5"/>
      <c r="G279" s="5"/>
      <c r="H279" s="5"/>
      <c r="I279" s="5"/>
      <c r="J279" s="5"/>
      <c r="K279" s="5"/>
      <c r="L279" s="76"/>
      <c r="M279" s="76"/>
      <c r="N279" s="76"/>
      <c r="O279" s="76"/>
      <c r="P279" s="76"/>
      <c r="Q279" s="76"/>
      <c r="R279" s="76"/>
      <c r="S279" s="76"/>
      <c r="T279" s="76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</row>
    <row r="280" spans="1:47" s="12" customFormat="1">
      <c r="A280" s="10"/>
      <c r="B280" s="74"/>
      <c r="C280" s="75"/>
      <c r="D280" s="5"/>
      <c r="E280" s="5"/>
      <c r="F280" s="5"/>
      <c r="G280" s="5"/>
      <c r="H280" s="5"/>
      <c r="I280" s="5"/>
      <c r="J280" s="5"/>
      <c r="K280" s="5"/>
      <c r="L280" s="76"/>
      <c r="M280" s="76"/>
      <c r="N280" s="76"/>
      <c r="O280" s="76"/>
      <c r="P280" s="76"/>
      <c r="Q280" s="76"/>
      <c r="R280" s="76"/>
      <c r="S280" s="76"/>
      <c r="T280" s="76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</row>
    <row r="281" spans="1:47" s="12" customFormat="1">
      <c r="A281" s="10"/>
      <c r="B281" s="74"/>
      <c r="C281" s="75"/>
      <c r="D281" s="5"/>
      <c r="E281" s="5"/>
      <c r="F281" s="5"/>
      <c r="G281" s="5"/>
      <c r="H281" s="5"/>
      <c r="I281" s="5"/>
      <c r="J281" s="5"/>
      <c r="K281" s="5"/>
      <c r="L281" s="76"/>
      <c r="M281" s="76"/>
      <c r="N281" s="76"/>
      <c r="O281" s="76"/>
      <c r="P281" s="76"/>
      <c r="Q281" s="76"/>
      <c r="R281" s="76"/>
      <c r="S281" s="76"/>
      <c r="T281" s="76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</row>
    <row r="282" spans="1:47" s="12" customFormat="1">
      <c r="A282" s="10"/>
      <c r="B282" s="74"/>
      <c r="C282" s="75"/>
      <c r="D282" s="5"/>
      <c r="E282" s="5"/>
      <c r="F282" s="5"/>
      <c r="G282" s="5"/>
      <c r="H282" s="5"/>
      <c r="I282" s="5"/>
      <c r="J282" s="5"/>
      <c r="K282" s="5"/>
      <c r="L282" s="76"/>
      <c r="M282" s="76"/>
      <c r="N282" s="76"/>
      <c r="O282" s="76"/>
      <c r="P282" s="76"/>
      <c r="Q282" s="76"/>
      <c r="R282" s="76"/>
      <c r="S282" s="76"/>
      <c r="T282" s="76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</row>
    <row r="283" spans="1:47" s="12" customFormat="1">
      <c r="A283" s="10"/>
      <c r="B283" s="74"/>
      <c r="C283" s="75"/>
      <c r="D283" s="5"/>
      <c r="E283" s="5"/>
      <c r="F283" s="5"/>
      <c r="G283" s="5"/>
      <c r="H283" s="5"/>
      <c r="I283" s="5"/>
      <c r="J283" s="5"/>
      <c r="K283" s="5"/>
      <c r="L283" s="76"/>
      <c r="M283" s="76"/>
      <c r="N283" s="76"/>
      <c r="O283" s="76"/>
      <c r="P283" s="76"/>
      <c r="Q283" s="76"/>
      <c r="R283" s="76"/>
      <c r="S283" s="76"/>
      <c r="T283" s="76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</row>
    <row r="284" spans="1:47" s="12" customFormat="1">
      <c r="A284" s="10"/>
      <c r="B284" s="74"/>
      <c r="C284" s="75"/>
      <c r="D284" s="5"/>
      <c r="E284" s="5"/>
      <c r="F284" s="5"/>
      <c r="G284" s="5"/>
      <c r="H284" s="5"/>
      <c r="I284" s="5"/>
      <c r="J284" s="5"/>
      <c r="K284" s="5"/>
      <c r="L284" s="76"/>
      <c r="M284" s="76"/>
      <c r="N284" s="76"/>
      <c r="O284" s="76"/>
      <c r="P284" s="76"/>
      <c r="Q284" s="76"/>
      <c r="R284" s="76"/>
      <c r="S284" s="76"/>
      <c r="T284" s="76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</row>
    <row r="285" spans="1:47" s="12" customFormat="1">
      <c r="A285" s="10"/>
      <c r="B285" s="74"/>
      <c r="C285" s="75"/>
      <c r="D285" s="5"/>
      <c r="E285" s="5"/>
      <c r="F285" s="5"/>
      <c r="G285" s="5"/>
      <c r="H285" s="5"/>
      <c r="I285" s="5"/>
      <c r="J285" s="5"/>
      <c r="K285" s="5"/>
      <c r="L285" s="76"/>
      <c r="M285" s="76"/>
      <c r="N285" s="76"/>
      <c r="O285" s="76"/>
      <c r="P285" s="76"/>
      <c r="Q285" s="76"/>
      <c r="R285" s="76"/>
      <c r="S285" s="76"/>
      <c r="T285" s="76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</row>
    <row r="286" spans="1:47" s="12" customFormat="1">
      <c r="A286" s="10"/>
      <c r="B286" s="74"/>
      <c r="C286" s="75"/>
      <c r="D286" s="5"/>
      <c r="E286" s="5"/>
      <c r="F286" s="5"/>
      <c r="G286" s="5"/>
      <c r="H286" s="5"/>
      <c r="I286" s="5"/>
      <c r="J286" s="5"/>
      <c r="K286" s="5"/>
      <c r="L286" s="76"/>
      <c r="M286" s="76"/>
      <c r="N286" s="76"/>
      <c r="O286" s="76"/>
      <c r="P286" s="76"/>
      <c r="Q286" s="76"/>
      <c r="R286" s="76"/>
      <c r="S286" s="76"/>
      <c r="T286" s="76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</row>
    <row r="287" spans="1:47" s="12" customFormat="1">
      <c r="A287" s="10"/>
      <c r="B287" s="74"/>
      <c r="C287" s="75"/>
      <c r="D287" s="5"/>
      <c r="E287" s="5"/>
      <c r="F287" s="5"/>
      <c r="G287" s="5"/>
      <c r="H287" s="5"/>
      <c r="I287" s="5"/>
      <c r="J287" s="5"/>
      <c r="K287" s="5"/>
      <c r="L287" s="76"/>
      <c r="M287" s="76"/>
      <c r="N287" s="76"/>
      <c r="O287" s="76"/>
      <c r="P287" s="76"/>
      <c r="Q287" s="76"/>
      <c r="R287" s="76"/>
      <c r="S287" s="76"/>
      <c r="T287" s="76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</row>
    <row r="288" spans="1:47" s="12" customFormat="1">
      <c r="A288" s="10"/>
      <c r="B288" s="74"/>
      <c r="C288" s="75"/>
      <c r="D288" s="5"/>
      <c r="E288" s="5"/>
      <c r="F288" s="5"/>
      <c r="G288" s="5"/>
      <c r="H288" s="5"/>
      <c r="I288" s="5"/>
      <c r="J288" s="5"/>
      <c r="K288" s="5"/>
      <c r="L288" s="76"/>
      <c r="M288" s="76"/>
      <c r="N288" s="76"/>
      <c r="O288" s="76"/>
      <c r="P288" s="76"/>
      <c r="Q288" s="76"/>
      <c r="R288" s="76"/>
      <c r="S288" s="76"/>
      <c r="T288" s="76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</row>
    <row r="289" spans="1:47" s="12" customFormat="1">
      <c r="A289" s="10"/>
      <c r="B289" s="74"/>
      <c r="C289" s="75"/>
      <c r="D289" s="5"/>
      <c r="E289" s="5"/>
      <c r="F289" s="5"/>
      <c r="G289" s="5"/>
      <c r="H289" s="5"/>
      <c r="I289" s="5"/>
      <c r="J289" s="5"/>
      <c r="K289" s="5"/>
      <c r="L289" s="76"/>
      <c r="M289" s="76"/>
      <c r="N289" s="76"/>
      <c r="O289" s="76"/>
      <c r="P289" s="76"/>
      <c r="Q289" s="76"/>
      <c r="R289" s="76"/>
      <c r="S289" s="76"/>
      <c r="T289" s="76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</row>
    <row r="290" spans="1:47" s="12" customFormat="1">
      <c r="A290" s="10"/>
      <c r="B290" s="74"/>
      <c r="C290" s="75"/>
      <c r="D290" s="5"/>
      <c r="E290" s="5"/>
      <c r="F290" s="5"/>
      <c r="G290" s="5"/>
      <c r="H290" s="5"/>
      <c r="I290" s="5"/>
      <c r="J290" s="5"/>
      <c r="K290" s="5"/>
      <c r="L290" s="76"/>
      <c r="M290" s="76"/>
      <c r="N290" s="76"/>
      <c r="O290" s="76"/>
      <c r="P290" s="76"/>
      <c r="Q290" s="76"/>
      <c r="R290" s="76"/>
      <c r="S290" s="76"/>
      <c r="T290" s="76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</row>
    <row r="291" spans="1:47" s="12" customFormat="1">
      <c r="A291" s="10"/>
      <c r="B291" s="74"/>
      <c r="C291" s="75"/>
      <c r="D291" s="5"/>
      <c r="E291" s="5"/>
      <c r="F291" s="5"/>
      <c r="G291" s="5"/>
      <c r="H291" s="5"/>
      <c r="I291" s="5"/>
      <c r="J291" s="5"/>
      <c r="K291" s="5"/>
      <c r="L291" s="76"/>
      <c r="M291" s="76"/>
      <c r="N291" s="76"/>
      <c r="O291" s="76"/>
      <c r="P291" s="76"/>
      <c r="Q291" s="76"/>
      <c r="R291" s="76"/>
      <c r="S291" s="76"/>
      <c r="T291" s="76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</row>
    <row r="292" spans="1:47" s="12" customFormat="1">
      <c r="A292" s="10"/>
      <c r="B292" s="74"/>
      <c r="C292" s="75"/>
      <c r="D292" s="5"/>
      <c r="E292" s="5"/>
      <c r="F292" s="5"/>
      <c r="G292" s="5"/>
      <c r="H292" s="5"/>
      <c r="I292" s="5"/>
      <c r="J292" s="5"/>
      <c r="K292" s="5"/>
      <c r="L292" s="76"/>
      <c r="M292" s="76"/>
      <c r="N292" s="76"/>
      <c r="O292" s="76"/>
      <c r="P292" s="76"/>
      <c r="Q292" s="76"/>
      <c r="R292" s="76"/>
      <c r="S292" s="76"/>
      <c r="T292" s="76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</row>
    <row r="293" spans="1:47" s="12" customFormat="1">
      <c r="A293" s="10"/>
      <c r="B293" s="74"/>
      <c r="C293" s="75"/>
      <c r="D293" s="5"/>
      <c r="E293" s="5"/>
      <c r="F293" s="5"/>
      <c r="G293" s="5"/>
      <c r="H293" s="5"/>
      <c r="I293" s="5"/>
      <c r="J293" s="5"/>
      <c r="K293" s="5"/>
      <c r="L293" s="76"/>
      <c r="M293" s="76"/>
      <c r="N293" s="76"/>
      <c r="O293" s="76"/>
      <c r="P293" s="76"/>
      <c r="Q293" s="76"/>
      <c r="R293" s="76"/>
      <c r="S293" s="76"/>
      <c r="T293" s="76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</row>
    <row r="294" spans="1:47" s="12" customFormat="1">
      <c r="A294" s="10"/>
      <c r="B294" s="74"/>
      <c r="C294" s="75"/>
      <c r="D294" s="5"/>
      <c r="E294" s="5"/>
      <c r="F294" s="5"/>
      <c r="G294" s="5"/>
      <c r="H294" s="5"/>
      <c r="I294" s="5"/>
      <c r="J294" s="5"/>
      <c r="K294" s="5"/>
      <c r="L294" s="76"/>
      <c r="M294" s="76"/>
      <c r="N294" s="76"/>
      <c r="O294" s="76"/>
      <c r="P294" s="76"/>
      <c r="Q294" s="76"/>
      <c r="R294" s="76"/>
      <c r="S294" s="76"/>
      <c r="T294" s="76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</row>
    <row r="295" spans="1:47" s="12" customFormat="1">
      <c r="A295" s="10"/>
      <c r="B295" s="74"/>
      <c r="C295" s="75"/>
      <c r="D295" s="5"/>
      <c r="E295" s="5"/>
      <c r="F295" s="5"/>
      <c r="G295" s="5"/>
      <c r="H295" s="5"/>
      <c r="I295" s="5"/>
      <c r="J295" s="5"/>
      <c r="K295" s="5"/>
      <c r="L295" s="76"/>
      <c r="M295" s="76"/>
      <c r="N295" s="76"/>
      <c r="O295" s="76"/>
      <c r="P295" s="76"/>
      <c r="Q295" s="76"/>
      <c r="R295" s="76"/>
      <c r="S295" s="76"/>
      <c r="T295" s="76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</row>
    <row r="296" spans="1:47" s="12" customFormat="1">
      <c r="A296" s="10"/>
      <c r="B296" s="74"/>
      <c r="C296" s="75"/>
      <c r="D296" s="5"/>
      <c r="E296" s="5"/>
      <c r="F296" s="5"/>
      <c r="G296" s="5"/>
      <c r="H296" s="5"/>
      <c r="I296" s="5"/>
      <c r="J296" s="5"/>
      <c r="K296" s="5"/>
      <c r="L296" s="76"/>
      <c r="M296" s="76"/>
      <c r="N296" s="76"/>
      <c r="O296" s="76"/>
      <c r="P296" s="76"/>
      <c r="Q296" s="76"/>
      <c r="R296" s="76"/>
      <c r="S296" s="76"/>
      <c r="T296" s="76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</row>
    <row r="297" spans="1:47" s="12" customFormat="1">
      <c r="A297" s="10"/>
      <c r="B297" s="74"/>
      <c r="C297" s="75"/>
      <c r="D297" s="5"/>
      <c r="E297" s="5"/>
      <c r="F297" s="5"/>
      <c r="G297" s="5"/>
      <c r="H297" s="5"/>
      <c r="I297" s="5"/>
      <c r="J297" s="5"/>
      <c r="K297" s="5"/>
      <c r="L297" s="76"/>
      <c r="M297" s="76"/>
      <c r="N297" s="76"/>
      <c r="O297" s="76"/>
      <c r="P297" s="76"/>
      <c r="Q297" s="76"/>
      <c r="R297" s="76"/>
      <c r="S297" s="76"/>
      <c r="T297" s="76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</row>
  </sheetData>
  <mergeCells count="1114">
    <mergeCell ref="U8:U10"/>
    <mergeCell ref="E9:E10"/>
    <mergeCell ref="F9:F10"/>
    <mergeCell ref="G9:G10"/>
    <mergeCell ref="H9:H10"/>
    <mergeCell ref="I9:I10"/>
    <mergeCell ref="J9:J10"/>
    <mergeCell ref="K9:K10"/>
    <mergeCell ref="A6:T6"/>
    <mergeCell ref="A8:A10"/>
    <mergeCell ref="B8:B10"/>
    <mergeCell ref="C8:C10"/>
    <mergeCell ref="D8:D10"/>
    <mergeCell ref="E8:K8"/>
    <mergeCell ref="L8:L10"/>
    <mergeCell ref="M8:M10"/>
    <mergeCell ref="N8:T9"/>
    <mergeCell ref="P25:P26"/>
    <mergeCell ref="Q25:Q26"/>
    <mergeCell ref="R25:R26"/>
    <mergeCell ref="S25:S26"/>
    <mergeCell ref="T25:T26"/>
    <mergeCell ref="U25:U26"/>
    <mergeCell ref="Q23:Q24"/>
    <mergeCell ref="R23:R24"/>
    <mergeCell ref="S23:S24"/>
    <mergeCell ref="T23:T24"/>
    <mergeCell ref="U23:U24"/>
    <mergeCell ref="B25:B26"/>
    <mergeCell ref="L25:L26"/>
    <mergeCell ref="M25:M26"/>
    <mergeCell ref="N25:N26"/>
    <mergeCell ref="O25:O26"/>
    <mergeCell ref="B12:T12"/>
    <mergeCell ref="B14:U14"/>
    <mergeCell ref="B15:L21"/>
    <mergeCell ref="B22:U22"/>
    <mergeCell ref="B23:B24"/>
    <mergeCell ref="L23:L24"/>
    <mergeCell ref="M23:M24"/>
    <mergeCell ref="N23:N24"/>
    <mergeCell ref="O23:O24"/>
    <mergeCell ref="P23:P24"/>
    <mergeCell ref="P29:P30"/>
    <mergeCell ref="Q29:Q30"/>
    <mergeCell ref="R29:R30"/>
    <mergeCell ref="S29:S30"/>
    <mergeCell ref="T29:T30"/>
    <mergeCell ref="U29:U30"/>
    <mergeCell ref="Q27:Q28"/>
    <mergeCell ref="R27:R28"/>
    <mergeCell ref="S27:S28"/>
    <mergeCell ref="T27:T28"/>
    <mergeCell ref="U27:U28"/>
    <mergeCell ref="B29:B30"/>
    <mergeCell ref="L29:L30"/>
    <mergeCell ref="M29:M30"/>
    <mergeCell ref="N29:N30"/>
    <mergeCell ref="O29:O30"/>
    <mergeCell ref="B27:B28"/>
    <mergeCell ref="L27:L28"/>
    <mergeCell ref="M27:M28"/>
    <mergeCell ref="N27:N28"/>
    <mergeCell ref="O27:O28"/>
    <mergeCell ref="P27:P28"/>
    <mergeCell ref="P33:P34"/>
    <mergeCell ref="Q33:Q34"/>
    <mergeCell ref="R33:R34"/>
    <mergeCell ref="S33:S34"/>
    <mergeCell ref="T33:T34"/>
    <mergeCell ref="U33:U34"/>
    <mergeCell ref="Q31:Q32"/>
    <mergeCell ref="R31:R32"/>
    <mergeCell ref="S31:S32"/>
    <mergeCell ref="T31:T32"/>
    <mergeCell ref="U31:U32"/>
    <mergeCell ref="B33:B34"/>
    <mergeCell ref="L33:L34"/>
    <mergeCell ref="M33:M34"/>
    <mergeCell ref="N33:N34"/>
    <mergeCell ref="O33:O34"/>
    <mergeCell ref="B31:B32"/>
    <mergeCell ref="L31:L32"/>
    <mergeCell ref="M31:M32"/>
    <mergeCell ref="N31:N32"/>
    <mergeCell ref="O31:O32"/>
    <mergeCell ref="P31:P32"/>
    <mergeCell ref="P37:P38"/>
    <mergeCell ref="Q37:Q38"/>
    <mergeCell ref="R37:R38"/>
    <mergeCell ref="S37:S38"/>
    <mergeCell ref="T37:T38"/>
    <mergeCell ref="U37:U38"/>
    <mergeCell ref="Q35:Q36"/>
    <mergeCell ref="R35:R36"/>
    <mergeCell ref="S35:S36"/>
    <mergeCell ref="T35:T36"/>
    <mergeCell ref="U35:U36"/>
    <mergeCell ref="B37:B38"/>
    <mergeCell ref="L37:L38"/>
    <mergeCell ref="M37:M38"/>
    <mergeCell ref="N37:N38"/>
    <mergeCell ref="O37:O38"/>
    <mergeCell ref="B35:B36"/>
    <mergeCell ref="L35:L36"/>
    <mergeCell ref="M35:M36"/>
    <mergeCell ref="N35:N36"/>
    <mergeCell ref="O35:O36"/>
    <mergeCell ref="P35:P36"/>
    <mergeCell ref="P41:P42"/>
    <mergeCell ref="Q41:Q42"/>
    <mergeCell ref="R41:R42"/>
    <mergeCell ref="S41:S42"/>
    <mergeCell ref="T41:T42"/>
    <mergeCell ref="U41:U42"/>
    <mergeCell ref="Q39:Q40"/>
    <mergeCell ref="R39:R40"/>
    <mergeCell ref="S39:S40"/>
    <mergeCell ref="T39:T40"/>
    <mergeCell ref="U39:U40"/>
    <mergeCell ref="B41:B42"/>
    <mergeCell ref="L41:L42"/>
    <mergeCell ref="M41:M42"/>
    <mergeCell ref="N41:N42"/>
    <mergeCell ref="O41:O42"/>
    <mergeCell ref="B39:B40"/>
    <mergeCell ref="L39:L40"/>
    <mergeCell ref="M39:M40"/>
    <mergeCell ref="N39:N40"/>
    <mergeCell ref="O39:O40"/>
    <mergeCell ref="P39:P40"/>
    <mergeCell ref="P45:P46"/>
    <mergeCell ref="Q45:Q46"/>
    <mergeCell ref="R45:R46"/>
    <mergeCell ref="S45:S46"/>
    <mergeCell ref="T45:T46"/>
    <mergeCell ref="U45:U46"/>
    <mergeCell ref="Q43:Q44"/>
    <mergeCell ref="R43:R44"/>
    <mergeCell ref="S43:S44"/>
    <mergeCell ref="T43:T44"/>
    <mergeCell ref="U43:U44"/>
    <mergeCell ref="B45:B46"/>
    <mergeCell ref="L45:L46"/>
    <mergeCell ref="M45:M46"/>
    <mergeCell ref="N45:N46"/>
    <mergeCell ref="O45:O46"/>
    <mergeCell ref="B43:B44"/>
    <mergeCell ref="L43:L44"/>
    <mergeCell ref="M43:M44"/>
    <mergeCell ref="N43:N44"/>
    <mergeCell ref="O43:O44"/>
    <mergeCell ref="P43:P44"/>
    <mergeCell ref="P49:P50"/>
    <mergeCell ref="Q49:Q50"/>
    <mergeCell ref="R49:R50"/>
    <mergeCell ref="S49:S50"/>
    <mergeCell ref="T49:T50"/>
    <mergeCell ref="U49:U50"/>
    <mergeCell ref="Q47:Q48"/>
    <mergeCell ref="R47:R48"/>
    <mergeCell ref="S47:S48"/>
    <mergeCell ref="T47:T48"/>
    <mergeCell ref="U47:U48"/>
    <mergeCell ref="B49:B50"/>
    <mergeCell ref="L49:L50"/>
    <mergeCell ref="M49:M50"/>
    <mergeCell ref="N49:N50"/>
    <mergeCell ref="O49:O50"/>
    <mergeCell ref="B47:B48"/>
    <mergeCell ref="L47:L48"/>
    <mergeCell ref="M47:M48"/>
    <mergeCell ref="N47:N48"/>
    <mergeCell ref="O47:O48"/>
    <mergeCell ref="P47:P48"/>
    <mergeCell ref="P53:P54"/>
    <mergeCell ref="Q53:Q54"/>
    <mergeCell ref="R53:R54"/>
    <mergeCell ref="S53:S54"/>
    <mergeCell ref="T53:T54"/>
    <mergeCell ref="U53:U54"/>
    <mergeCell ref="Q51:Q52"/>
    <mergeCell ref="R51:R52"/>
    <mergeCell ref="S51:S52"/>
    <mergeCell ref="T51:T52"/>
    <mergeCell ref="U51:U52"/>
    <mergeCell ref="B53:B54"/>
    <mergeCell ref="L53:L54"/>
    <mergeCell ref="M53:M54"/>
    <mergeCell ref="N53:N54"/>
    <mergeCell ref="O53:O54"/>
    <mergeCell ref="B51:B52"/>
    <mergeCell ref="L51:L52"/>
    <mergeCell ref="M51:M52"/>
    <mergeCell ref="N51:N52"/>
    <mergeCell ref="O51:O52"/>
    <mergeCell ref="P51:P52"/>
    <mergeCell ref="P57:P58"/>
    <mergeCell ref="Q57:Q58"/>
    <mergeCell ref="R57:R58"/>
    <mergeCell ref="S57:S58"/>
    <mergeCell ref="T57:T58"/>
    <mergeCell ref="U57:U58"/>
    <mergeCell ref="Q55:Q56"/>
    <mergeCell ref="R55:R56"/>
    <mergeCell ref="S55:S56"/>
    <mergeCell ref="T55:T56"/>
    <mergeCell ref="U55:U56"/>
    <mergeCell ref="B57:B58"/>
    <mergeCell ref="L57:L58"/>
    <mergeCell ref="M57:M58"/>
    <mergeCell ref="N57:N58"/>
    <mergeCell ref="O57:O58"/>
    <mergeCell ref="B55:B56"/>
    <mergeCell ref="L55:L56"/>
    <mergeCell ref="M55:M56"/>
    <mergeCell ref="N55:N56"/>
    <mergeCell ref="O55:O56"/>
    <mergeCell ref="P55:P56"/>
    <mergeCell ref="P61:P62"/>
    <mergeCell ref="Q61:Q62"/>
    <mergeCell ref="R61:R62"/>
    <mergeCell ref="S61:S62"/>
    <mergeCell ref="T61:T62"/>
    <mergeCell ref="U61:U62"/>
    <mergeCell ref="Q59:Q60"/>
    <mergeCell ref="R59:R60"/>
    <mergeCell ref="S59:S60"/>
    <mergeCell ref="T59:T60"/>
    <mergeCell ref="U59:U60"/>
    <mergeCell ref="B61:B62"/>
    <mergeCell ref="L61:L62"/>
    <mergeCell ref="M61:M62"/>
    <mergeCell ref="N61:N62"/>
    <mergeCell ref="O61:O62"/>
    <mergeCell ref="B59:B60"/>
    <mergeCell ref="L59:L60"/>
    <mergeCell ref="M59:M60"/>
    <mergeCell ref="N59:N60"/>
    <mergeCell ref="O59:O60"/>
    <mergeCell ref="P59:P60"/>
    <mergeCell ref="P65:P66"/>
    <mergeCell ref="Q65:Q66"/>
    <mergeCell ref="R65:R66"/>
    <mergeCell ref="S65:S66"/>
    <mergeCell ref="T65:T66"/>
    <mergeCell ref="U65:U66"/>
    <mergeCell ref="Q63:Q64"/>
    <mergeCell ref="R63:R64"/>
    <mergeCell ref="S63:S64"/>
    <mergeCell ref="T63:T64"/>
    <mergeCell ref="U63:U64"/>
    <mergeCell ref="B65:B66"/>
    <mergeCell ref="L65:L66"/>
    <mergeCell ref="M65:M66"/>
    <mergeCell ref="N65:N66"/>
    <mergeCell ref="O65:O66"/>
    <mergeCell ref="B63:B64"/>
    <mergeCell ref="L63:L64"/>
    <mergeCell ref="M63:M64"/>
    <mergeCell ref="N63:N64"/>
    <mergeCell ref="O63:O64"/>
    <mergeCell ref="P63:P64"/>
    <mergeCell ref="P69:P70"/>
    <mergeCell ref="Q69:Q70"/>
    <mergeCell ref="R69:R70"/>
    <mergeCell ref="S69:S70"/>
    <mergeCell ref="T69:T70"/>
    <mergeCell ref="U69:U70"/>
    <mergeCell ref="Q67:Q68"/>
    <mergeCell ref="R67:R68"/>
    <mergeCell ref="S67:S68"/>
    <mergeCell ref="T67:T68"/>
    <mergeCell ref="U67:U68"/>
    <mergeCell ref="B69:B70"/>
    <mergeCell ref="L69:L70"/>
    <mergeCell ref="M69:M70"/>
    <mergeCell ref="N69:N70"/>
    <mergeCell ref="O69:O70"/>
    <mergeCell ref="B67:B68"/>
    <mergeCell ref="L67:L68"/>
    <mergeCell ref="M67:M68"/>
    <mergeCell ref="N67:N68"/>
    <mergeCell ref="O67:O68"/>
    <mergeCell ref="P67:P68"/>
    <mergeCell ref="P73:P74"/>
    <mergeCell ref="Q73:Q74"/>
    <mergeCell ref="R73:R74"/>
    <mergeCell ref="S73:S74"/>
    <mergeCell ref="T73:T74"/>
    <mergeCell ref="U73:U74"/>
    <mergeCell ref="Q71:Q72"/>
    <mergeCell ref="R71:R72"/>
    <mergeCell ref="S71:S72"/>
    <mergeCell ref="T71:T72"/>
    <mergeCell ref="U71:U72"/>
    <mergeCell ref="B73:B74"/>
    <mergeCell ref="L73:L74"/>
    <mergeCell ref="M73:M74"/>
    <mergeCell ref="N73:N74"/>
    <mergeCell ref="O73:O74"/>
    <mergeCell ref="B71:B72"/>
    <mergeCell ref="L71:L72"/>
    <mergeCell ref="M71:M72"/>
    <mergeCell ref="N71:N72"/>
    <mergeCell ref="O71:O72"/>
    <mergeCell ref="P71:P72"/>
    <mergeCell ref="P77:P78"/>
    <mergeCell ref="Q77:Q78"/>
    <mergeCell ref="R77:R78"/>
    <mergeCell ref="S77:S78"/>
    <mergeCell ref="T77:T78"/>
    <mergeCell ref="U77:U78"/>
    <mergeCell ref="Q75:Q76"/>
    <mergeCell ref="R75:R76"/>
    <mergeCell ref="S75:S76"/>
    <mergeCell ref="T75:T76"/>
    <mergeCell ref="U75:U76"/>
    <mergeCell ref="B77:B78"/>
    <mergeCell ref="L77:L78"/>
    <mergeCell ref="M77:M78"/>
    <mergeCell ref="N77:N78"/>
    <mergeCell ref="O77:O78"/>
    <mergeCell ref="B75:B76"/>
    <mergeCell ref="L75:L76"/>
    <mergeCell ref="M75:M76"/>
    <mergeCell ref="N75:N76"/>
    <mergeCell ref="O75:O76"/>
    <mergeCell ref="P75:P76"/>
    <mergeCell ref="P81:P82"/>
    <mergeCell ref="Q81:Q82"/>
    <mergeCell ref="R81:R82"/>
    <mergeCell ref="S81:S82"/>
    <mergeCell ref="T81:T82"/>
    <mergeCell ref="U81:U82"/>
    <mergeCell ref="Q79:Q80"/>
    <mergeCell ref="R79:R80"/>
    <mergeCell ref="S79:S80"/>
    <mergeCell ref="T79:T80"/>
    <mergeCell ref="U79:U80"/>
    <mergeCell ref="B81:B82"/>
    <mergeCell ref="L81:L82"/>
    <mergeCell ref="M81:M82"/>
    <mergeCell ref="N81:N82"/>
    <mergeCell ref="O81:O82"/>
    <mergeCell ref="B79:B80"/>
    <mergeCell ref="L79:L80"/>
    <mergeCell ref="M79:M80"/>
    <mergeCell ref="N79:N80"/>
    <mergeCell ref="O79:O80"/>
    <mergeCell ref="P79:P80"/>
    <mergeCell ref="P85:P86"/>
    <mergeCell ref="Q85:Q86"/>
    <mergeCell ref="R85:R86"/>
    <mergeCell ref="S85:S86"/>
    <mergeCell ref="T85:T86"/>
    <mergeCell ref="U85:U86"/>
    <mergeCell ref="Q83:Q84"/>
    <mergeCell ref="R83:R84"/>
    <mergeCell ref="S83:S84"/>
    <mergeCell ref="T83:T84"/>
    <mergeCell ref="U83:U84"/>
    <mergeCell ref="B85:B86"/>
    <mergeCell ref="L85:L86"/>
    <mergeCell ref="M85:M86"/>
    <mergeCell ref="N85:N86"/>
    <mergeCell ref="O85:O86"/>
    <mergeCell ref="B83:B84"/>
    <mergeCell ref="L83:L84"/>
    <mergeCell ref="M83:M84"/>
    <mergeCell ref="N83:N84"/>
    <mergeCell ref="O83:O84"/>
    <mergeCell ref="P83:P84"/>
    <mergeCell ref="P89:P90"/>
    <mergeCell ref="Q89:Q90"/>
    <mergeCell ref="R89:R90"/>
    <mergeCell ref="S89:S90"/>
    <mergeCell ref="T89:T90"/>
    <mergeCell ref="U89:U90"/>
    <mergeCell ref="Q87:Q88"/>
    <mergeCell ref="R87:R88"/>
    <mergeCell ref="S87:S88"/>
    <mergeCell ref="T87:T88"/>
    <mergeCell ref="U87:U88"/>
    <mergeCell ref="B89:B90"/>
    <mergeCell ref="L89:L90"/>
    <mergeCell ref="M89:M90"/>
    <mergeCell ref="N89:N90"/>
    <mergeCell ref="O89:O90"/>
    <mergeCell ref="B87:B88"/>
    <mergeCell ref="L87:L88"/>
    <mergeCell ref="M87:M88"/>
    <mergeCell ref="N87:N88"/>
    <mergeCell ref="O87:O88"/>
    <mergeCell ref="P87:P88"/>
    <mergeCell ref="P93:P94"/>
    <mergeCell ref="Q93:Q94"/>
    <mergeCell ref="R93:R94"/>
    <mergeCell ref="S93:S94"/>
    <mergeCell ref="T93:T94"/>
    <mergeCell ref="U93:U94"/>
    <mergeCell ref="Q91:Q92"/>
    <mergeCell ref="R91:R92"/>
    <mergeCell ref="S91:S92"/>
    <mergeCell ref="T91:T92"/>
    <mergeCell ref="U91:U92"/>
    <mergeCell ref="B93:B94"/>
    <mergeCell ref="L93:L94"/>
    <mergeCell ref="M93:M94"/>
    <mergeCell ref="N93:N94"/>
    <mergeCell ref="O93:O94"/>
    <mergeCell ref="B91:B92"/>
    <mergeCell ref="L91:L92"/>
    <mergeCell ref="M91:M92"/>
    <mergeCell ref="N91:N92"/>
    <mergeCell ref="O91:O92"/>
    <mergeCell ref="P91:P92"/>
    <mergeCell ref="P97:P98"/>
    <mergeCell ref="Q97:Q98"/>
    <mergeCell ref="R97:R98"/>
    <mergeCell ref="S97:S98"/>
    <mergeCell ref="T97:T98"/>
    <mergeCell ref="U97:U98"/>
    <mergeCell ref="Q95:Q96"/>
    <mergeCell ref="R95:R96"/>
    <mergeCell ref="S95:S96"/>
    <mergeCell ref="T95:T96"/>
    <mergeCell ref="U95:U96"/>
    <mergeCell ref="B97:B98"/>
    <mergeCell ref="L97:L98"/>
    <mergeCell ref="M97:M98"/>
    <mergeCell ref="N97:N98"/>
    <mergeCell ref="O97:O98"/>
    <mergeCell ref="B95:B96"/>
    <mergeCell ref="L95:L96"/>
    <mergeCell ref="M95:M96"/>
    <mergeCell ref="N95:N96"/>
    <mergeCell ref="O95:O96"/>
    <mergeCell ref="P95:P96"/>
    <mergeCell ref="P101:P102"/>
    <mergeCell ref="Q101:Q102"/>
    <mergeCell ref="R101:R102"/>
    <mergeCell ref="S101:S102"/>
    <mergeCell ref="T101:T102"/>
    <mergeCell ref="U101:U102"/>
    <mergeCell ref="Q99:Q100"/>
    <mergeCell ref="R99:R100"/>
    <mergeCell ref="S99:S100"/>
    <mergeCell ref="T99:T100"/>
    <mergeCell ref="U99:U100"/>
    <mergeCell ref="B101:B102"/>
    <mergeCell ref="L101:L102"/>
    <mergeCell ref="M101:M102"/>
    <mergeCell ref="N101:N102"/>
    <mergeCell ref="O101:O102"/>
    <mergeCell ref="B99:B100"/>
    <mergeCell ref="L99:L100"/>
    <mergeCell ref="M99:M100"/>
    <mergeCell ref="N99:N100"/>
    <mergeCell ref="O99:O100"/>
    <mergeCell ref="P99:P100"/>
    <mergeCell ref="P105:P106"/>
    <mergeCell ref="Q105:Q106"/>
    <mergeCell ref="R105:R106"/>
    <mergeCell ref="S105:S106"/>
    <mergeCell ref="T105:T106"/>
    <mergeCell ref="U105:U106"/>
    <mergeCell ref="Q103:Q104"/>
    <mergeCell ref="R103:R104"/>
    <mergeCell ref="S103:S104"/>
    <mergeCell ref="T103:T104"/>
    <mergeCell ref="U103:U104"/>
    <mergeCell ref="B105:B106"/>
    <mergeCell ref="L105:L106"/>
    <mergeCell ref="M105:M106"/>
    <mergeCell ref="N105:N106"/>
    <mergeCell ref="O105:O106"/>
    <mergeCell ref="B103:B104"/>
    <mergeCell ref="L103:L104"/>
    <mergeCell ref="M103:M104"/>
    <mergeCell ref="N103:N104"/>
    <mergeCell ref="O103:O104"/>
    <mergeCell ref="P103:P104"/>
    <mergeCell ref="P109:P110"/>
    <mergeCell ref="Q109:Q110"/>
    <mergeCell ref="R109:R110"/>
    <mergeCell ref="S109:S110"/>
    <mergeCell ref="T109:T110"/>
    <mergeCell ref="U109:U110"/>
    <mergeCell ref="Q107:Q108"/>
    <mergeCell ref="R107:R108"/>
    <mergeCell ref="S107:S108"/>
    <mergeCell ref="T107:T108"/>
    <mergeCell ref="U107:U108"/>
    <mergeCell ref="B109:B110"/>
    <mergeCell ref="L109:L110"/>
    <mergeCell ref="M109:M110"/>
    <mergeCell ref="N109:N110"/>
    <mergeCell ref="O109:O110"/>
    <mergeCell ref="B107:B108"/>
    <mergeCell ref="L107:L108"/>
    <mergeCell ref="M107:M108"/>
    <mergeCell ref="N107:N108"/>
    <mergeCell ref="O107:O108"/>
    <mergeCell ref="P107:P108"/>
    <mergeCell ref="P113:P114"/>
    <mergeCell ref="Q113:Q114"/>
    <mergeCell ref="R113:R114"/>
    <mergeCell ref="S113:S114"/>
    <mergeCell ref="T113:T114"/>
    <mergeCell ref="U113:U114"/>
    <mergeCell ref="Q111:Q112"/>
    <mergeCell ref="R111:R112"/>
    <mergeCell ref="S111:S112"/>
    <mergeCell ref="T111:T112"/>
    <mergeCell ref="U111:U112"/>
    <mergeCell ref="B113:B114"/>
    <mergeCell ref="L113:L114"/>
    <mergeCell ref="M113:M114"/>
    <mergeCell ref="N113:N114"/>
    <mergeCell ref="O113:O114"/>
    <mergeCell ref="B111:B112"/>
    <mergeCell ref="L111:L112"/>
    <mergeCell ref="M111:M112"/>
    <mergeCell ref="N111:N112"/>
    <mergeCell ref="O111:O112"/>
    <mergeCell ref="P111:P112"/>
    <mergeCell ref="P117:P118"/>
    <mergeCell ref="Q117:Q118"/>
    <mergeCell ref="R117:R118"/>
    <mergeCell ref="S117:S118"/>
    <mergeCell ref="T117:T118"/>
    <mergeCell ref="U117:U118"/>
    <mergeCell ref="Q115:Q116"/>
    <mergeCell ref="R115:R116"/>
    <mergeCell ref="S115:S116"/>
    <mergeCell ref="T115:T116"/>
    <mergeCell ref="U115:U116"/>
    <mergeCell ref="B117:B118"/>
    <mergeCell ref="L117:L118"/>
    <mergeCell ref="M117:M118"/>
    <mergeCell ref="N117:N118"/>
    <mergeCell ref="O117:O118"/>
    <mergeCell ref="B115:B116"/>
    <mergeCell ref="L115:L116"/>
    <mergeCell ref="M115:M116"/>
    <mergeCell ref="N115:N116"/>
    <mergeCell ref="O115:O116"/>
    <mergeCell ref="P115:P116"/>
    <mergeCell ref="P121:P122"/>
    <mergeCell ref="Q121:Q122"/>
    <mergeCell ref="R121:R122"/>
    <mergeCell ref="S121:S122"/>
    <mergeCell ref="T121:T122"/>
    <mergeCell ref="U121:U122"/>
    <mergeCell ref="Q119:Q120"/>
    <mergeCell ref="R119:R120"/>
    <mergeCell ref="S119:S120"/>
    <mergeCell ref="T119:T120"/>
    <mergeCell ref="U119:U120"/>
    <mergeCell ref="B121:B122"/>
    <mergeCell ref="L121:L122"/>
    <mergeCell ref="M121:M122"/>
    <mergeCell ref="N121:N122"/>
    <mergeCell ref="O121:O122"/>
    <mergeCell ref="B119:B120"/>
    <mergeCell ref="L119:L120"/>
    <mergeCell ref="M119:M120"/>
    <mergeCell ref="N119:N120"/>
    <mergeCell ref="O119:O120"/>
    <mergeCell ref="P119:P120"/>
    <mergeCell ref="P125:P126"/>
    <mergeCell ref="Q125:Q126"/>
    <mergeCell ref="R125:R126"/>
    <mergeCell ref="S125:S126"/>
    <mergeCell ref="T125:T126"/>
    <mergeCell ref="U125:U126"/>
    <mergeCell ref="Q123:Q124"/>
    <mergeCell ref="R123:R124"/>
    <mergeCell ref="S123:S124"/>
    <mergeCell ref="T123:T124"/>
    <mergeCell ref="U123:U124"/>
    <mergeCell ref="B125:B126"/>
    <mergeCell ref="L125:L126"/>
    <mergeCell ref="M125:M126"/>
    <mergeCell ref="N125:N126"/>
    <mergeCell ref="O125:O126"/>
    <mergeCell ref="B123:B124"/>
    <mergeCell ref="L123:L124"/>
    <mergeCell ref="M123:M124"/>
    <mergeCell ref="N123:N124"/>
    <mergeCell ref="O123:O124"/>
    <mergeCell ref="P123:P124"/>
    <mergeCell ref="P129:P130"/>
    <mergeCell ref="Q129:Q130"/>
    <mergeCell ref="R129:R130"/>
    <mergeCell ref="S129:S130"/>
    <mergeCell ref="T129:T130"/>
    <mergeCell ref="U129:U130"/>
    <mergeCell ref="Q127:Q128"/>
    <mergeCell ref="R127:R128"/>
    <mergeCell ref="S127:S128"/>
    <mergeCell ref="T127:T128"/>
    <mergeCell ref="U127:U128"/>
    <mergeCell ref="B129:B130"/>
    <mergeCell ref="L129:L130"/>
    <mergeCell ref="M129:M130"/>
    <mergeCell ref="N129:N130"/>
    <mergeCell ref="O129:O130"/>
    <mergeCell ref="B127:B128"/>
    <mergeCell ref="L127:L128"/>
    <mergeCell ref="M127:M128"/>
    <mergeCell ref="N127:N128"/>
    <mergeCell ref="O127:O128"/>
    <mergeCell ref="P127:P128"/>
    <mergeCell ref="P133:P134"/>
    <mergeCell ref="Q133:Q134"/>
    <mergeCell ref="R133:R134"/>
    <mergeCell ref="S133:S134"/>
    <mergeCell ref="T133:T134"/>
    <mergeCell ref="U133:U134"/>
    <mergeCell ref="Q131:Q132"/>
    <mergeCell ref="R131:R132"/>
    <mergeCell ref="S131:S132"/>
    <mergeCell ref="T131:T132"/>
    <mergeCell ref="U131:U132"/>
    <mergeCell ref="B133:B134"/>
    <mergeCell ref="L133:L134"/>
    <mergeCell ref="M133:M134"/>
    <mergeCell ref="N133:N134"/>
    <mergeCell ref="O133:O134"/>
    <mergeCell ref="B131:B132"/>
    <mergeCell ref="L131:L132"/>
    <mergeCell ref="M131:M132"/>
    <mergeCell ref="N131:N132"/>
    <mergeCell ref="O131:O132"/>
    <mergeCell ref="P131:P132"/>
    <mergeCell ref="P137:P138"/>
    <mergeCell ref="Q137:Q138"/>
    <mergeCell ref="R137:R138"/>
    <mergeCell ref="S137:S138"/>
    <mergeCell ref="T137:T138"/>
    <mergeCell ref="U137:U138"/>
    <mergeCell ref="Q135:Q136"/>
    <mergeCell ref="R135:R136"/>
    <mergeCell ref="S135:S136"/>
    <mergeCell ref="T135:T136"/>
    <mergeCell ref="U135:U136"/>
    <mergeCell ref="B137:B138"/>
    <mergeCell ref="L137:L138"/>
    <mergeCell ref="M137:M138"/>
    <mergeCell ref="N137:N138"/>
    <mergeCell ref="O137:O138"/>
    <mergeCell ref="B135:B136"/>
    <mergeCell ref="L135:L136"/>
    <mergeCell ref="M135:M136"/>
    <mergeCell ref="N135:N136"/>
    <mergeCell ref="O135:O136"/>
    <mergeCell ref="P135:P136"/>
    <mergeCell ref="P141:P142"/>
    <mergeCell ref="Q141:Q142"/>
    <mergeCell ref="R141:R142"/>
    <mergeCell ref="S141:S142"/>
    <mergeCell ref="T141:T142"/>
    <mergeCell ref="U141:U142"/>
    <mergeCell ref="Q139:Q140"/>
    <mergeCell ref="R139:R140"/>
    <mergeCell ref="S139:S140"/>
    <mergeCell ref="T139:T140"/>
    <mergeCell ref="U139:U140"/>
    <mergeCell ref="B141:B142"/>
    <mergeCell ref="L141:L142"/>
    <mergeCell ref="M141:M142"/>
    <mergeCell ref="N141:N142"/>
    <mergeCell ref="O141:O142"/>
    <mergeCell ref="B139:B140"/>
    <mergeCell ref="L139:L140"/>
    <mergeCell ref="M139:M140"/>
    <mergeCell ref="N139:N140"/>
    <mergeCell ref="O139:O140"/>
    <mergeCell ref="P139:P140"/>
    <mergeCell ref="P145:P146"/>
    <mergeCell ref="Q145:Q146"/>
    <mergeCell ref="R145:R146"/>
    <mergeCell ref="S145:S146"/>
    <mergeCell ref="T145:T146"/>
    <mergeCell ref="U145:U146"/>
    <mergeCell ref="Q143:Q144"/>
    <mergeCell ref="R143:R144"/>
    <mergeCell ref="S143:S144"/>
    <mergeCell ref="T143:T144"/>
    <mergeCell ref="U143:U144"/>
    <mergeCell ref="B145:B146"/>
    <mergeCell ref="L145:L146"/>
    <mergeCell ref="M145:M146"/>
    <mergeCell ref="N145:N146"/>
    <mergeCell ref="O145:O146"/>
    <mergeCell ref="B143:B144"/>
    <mergeCell ref="L143:L144"/>
    <mergeCell ref="M143:M144"/>
    <mergeCell ref="N143:N144"/>
    <mergeCell ref="O143:O144"/>
    <mergeCell ref="P143:P144"/>
    <mergeCell ref="P149:P150"/>
    <mergeCell ref="Q149:Q150"/>
    <mergeCell ref="R149:R150"/>
    <mergeCell ref="S149:S150"/>
    <mergeCell ref="T149:T150"/>
    <mergeCell ref="U149:U150"/>
    <mergeCell ref="Q147:Q148"/>
    <mergeCell ref="R147:R148"/>
    <mergeCell ref="S147:S148"/>
    <mergeCell ref="T147:T148"/>
    <mergeCell ref="U147:U148"/>
    <mergeCell ref="B149:B150"/>
    <mergeCell ref="L149:L150"/>
    <mergeCell ref="M149:M150"/>
    <mergeCell ref="N149:N150"/>
    <mergeCell ref="O149:O150"/>
    <mergeCell ref="B147:B148"/>
    <mergeCell ref="L147:L148"/>
    <mergeCell ref="M147:M148"/>
    <mergeCell ref="N147:N148"/>
    <mergeCell ref="O147:O148"/>
    <mergeCell ref="P147:P148"/>
    <mergeCell ref="P153:P154"/>
    <mergeCell ref="Q153:Q154"/>
    <mergeCell ref="R153:R154"/>
    <mergeCell ref="S153:S154"/>
    <mergeCell ref="T153:T154"/>
    <mergeCell ref="U153:U154"/>
    <mergeCell ref="Q151:Q152"/>
    <mergeCell ref="R151:R152"/>
    <mergeCell ref="S151:S152"/>
    <mergeCell ref="T151:T152"/>
    <mergeCell ref="U151:U152"/>
    <mergeCell ref="B153:B154"/>
    <mergeCell ref="L153:L154"/>
    <mergeCell ref="M153:M154"/>
    <mergeCell ref="N153:N154"/>
    <mergeCell ref="O153:O154"/>
    <mergeCell ref="B151:B152"/>
    <mergeCell ref="L151:L152"/>
    <mergeCell ref="M151:M152"/>
    <mergeCell ref="N151:N152"/>
    <mergeCell ref="O151:O152"/>
    <mergeCell ref="P151:P152"/>
    <mergeCell ref="P157:P158"/>
    <mergeCell ref="Q157:Q158"/>
    <mergeCell ref="R157:R158"/>
    <mergeCell ref="S157:S158"/>
    <mergeCell ref="T157:T158"/>
    <mergeCell ref="U157:U158"/>
    <mergeCell ref="Q155:Q156"/>
    <mergeCell ref="R155:R156"/>
    <mergeCell ref="S155:S156"/>
    <mergeCell ref="T155:T156"/>
    <mergeCell ref="U155:U156"/>
    <mergeCell ref="B157:B158"/>
    <mergeCell ref="L157:L158"/>
    <mergeCell ref="M157:M158"/>
    <mergeCell ref="N157:N158"/>
    <mergeCell ref="O157:O158"/>
    <mergeCell ref="B155:B156"/>
    <mergeCell ref="L155:L156"/>
    <mergeCell ref="M155:M156"/>
    <mergeCell ref="N155:N156"/>
    <mergeCell ref="O155:O156"/>
    <mergeCell ref="P155:P156"/>
    <mergeCell ref="P161:P162"/>
    <mergeCell ref="Q161:Q162"/>
    <mergeCell ref="R161:R162"/>
    <mergeCell ref="S161:S162"/>
    <mergeCell ref="T161:T162"/>
    <mergeCell ref="U161:U162"/>
    <mergeCell ref="Q159:Q160"/>
    <mergeCell ref="R159:R160"/>
    <mergeCell ref="S159:S160"/>
    <mergeCell ref="T159:T160"/>
    <mergeCell ref="U159:U160"/>
    <mergeCell ref="B161:B162"/>
    <mergeCell ref="L161:L162"/>
    <mergeCell ref="M161:M162"/>
    <mergeCell ref="N161:N162"/>
    <mergeCell ref="O161:O162"/>
    <mergeCell ref="B159:B160"/>
    <mergeCell ref="L159:L160"/>
    <mergeCell ref="M159:M160"/>
    <mergeCell ref="N159:N160"/>
    <mergeCell ref="O159:O160"/>
    <mergeCell ref="P159:P160"/>
    <mergeCell ref="P165:P166"/>
    <mergeCell ref="Q165:Q166"/>
    <mergeCell ref="R165:R166"/>
    <mergeCell ref="S165:S166"/>
    <mergeCell ref="T165:T166"/>
    <mergeCell ref="U165:U166"/>
    <mergeCell ref="Q163:Q164"/>
    <mergeCell ref="R163:R164"/>
    <mergeCell ref="S163:S164"/>
    <mergeCell ref="T163:T164"/>
    <mergeCell ref="U163:U164"/>
    <mergeCell ref="B165:B166"/>
    <mergeCell ref="L165:L166"/>
    <mergeCell ref="M165:M166"/>
    <mergeCell ref="N165:N166"/>
    <mergeCell ref="O165:O166"/>
    <mergeCell ref="B163:B164"/>
    <mergeCell ref="L163:L164"/>
    <mergeCell ref="M163:M164"/>
    <mergeCell ref="N163:N164"/>
    <mergeCell ref="O163:O164"/>
    <mergeCell ref="P163:P164"/>
    <mergeCell ref="P169:P170"/>
    <mergeCell ref="Q169:Q170"/>
    <mergeCell ref="R169:R170"/>
    <mergeCell ref="S169:S170"/>
    <mergeCell ref="T169:T170"/>
    <mergeCell ref="U169:U170"/>
    <mergeCell ref="Q167:Q168"/>
    <mergeCell ref="R167:R168"/>
    <mergeCell ref="S167:S168"/>
    <mergeCell ref="T167:T168"/>
    <mergeCell ref="U167:U168"/>
    <mergeCell ref="B169:B170"/>
    <mergeCell ref="L169:L170"/>
    <mergeCell ref="M169:M170"/>
    <mergeCell ref="N169:N170"/>
    <mergeCell ref="O169:O170"/>
    <mergeCell ref="B167:B168"/>
    <mergeCell ref="L167:L168"/>
    <mergeCell ref="M167:M168"/>
    <mergeCell ref="N167:N168"/>
    <mergeCell ref="O167:O168"/>
    <mergeCell ref="P167:P168"/>
    <mergeCell ref="P173:P174"/>
    <mergeCell ref="Q173:Q174"/>
    <mergeCell ref="R173:R174"/>
    <mergeCell ref="S173:S174"/>
    <mergeCell ref="T173:T174"/>
    <mergeCell ref="U173:U174"/>
    <mergeCell ref="Q171:Q172"/>
    <mergeCell ref="R171:R172"/>
    <mergeCell ref="S171:S172"/>
    <mergeCell ref="T171:T172"/>
    <mergeCell ref="U171:U172"/>
    <mergeCell ref="B173:B174"/>
    <mergeCell ref="L173:L174"/>
    <mergeCell ref="M173:M174"/>
    <mergeCell ref="N173:N174"/>
    <mergeCell ref="O173:O174"/>
    <mergeCell ref="B171:B172"/>
    <mergeCell ref="L171:L172"/>
    <mergeCell ref="M171:M172"/>
    <mergeCell ref="N171:N172"/>
    <mergeCell ref="O171:O172"/>
    <mergeCell ref="P171:P172"/>
    <mergeCell ref="P177:P178"/>
    <mergeCell ref="Q177:Q178"/>
    <mergeCell ref="R177:R178"/>
    <mergeCell ref="S177:S178"/>
    <mergeCell ref="T177:T178"/>
    <mergeCell ref="U177:U178"/>
    <mergeCell ref="Q175:Q176"/>
    <mergeCell ref="R175:R176"/>
    <mergeCell ref="S175:S176"/>
    <mergeCell ref="T175:T176"/>
    <mergeCell ref="U175:U176"/>
    <mergeCell ref="B177:B178"/>
    <mergeCell ref="L177:L178"/>
    <mergeCell ref="M177:M178"/>
    <mergeCell ref="N177:N178"/>
    <mergeCell ref="O177:O178"/>
    <mergeCell ref="B175:B176"/>
    <mergeCell ref="L175:L176"/>
    <mergeCell ref="M175:M176"/>
    <mergeCell ref="N175:N176"/>
    <mergeCell ref="O175:O176"/>
    <mergeCell ref="P175:P176"/>
    <mergeCell ref="P181:P182"/>
    <mergeCell ref="Q181:Q182"/>
    <mergeCell ref="R181:R182"/>
    <mergeCell ref="S181:S182"/>
    <mergeCell ref="T181:T182"/>
    <mergeCell ref="U181:U182"/>
    <mergeCell ref="Q179:Q180"/>
    <mergeCell ref="R179:R180"/>
    <mergeCell ref="S179:S180"/>
    <mergeCell ref="T179:T180"/>
    <mergeCell ref="U179:U180"/>
    <mergeCell ref="B181:B182"/>
    <mergeCell ref="L181:L182"/>
    <mergeCell ref="M181:M182"/>
    <mergeCell ref="N181:N182"/>
    <mergeCell ref="O181:O182"/>
    <mergeCell ref="B179:B180"/>
    <mergeCell ref="L179:L180"/>
    <mergeCell ref="M179:M180"/>
    <mergeCell ref="N179:N180"/>
    <mergeCell ref="O179:O180"/>
    <mergeCell ref="P179:P180"/>
    <mergeCell ref="P185:P186"/>
    <mergeCell ref="Q185:Q186"/>
    <mergeCell ref="R185:R186"/>
    <mergeCell ref="S185:S186"/>
    <mergeCell ref="T185:T186"/>
    <mergeCell ref="U185:U186"/>
    <mergeCell ref="Q183:Q184"/>
    <mergeCell ref="R183:R184"/>
    <mergeCell ref="S183:S184"/>
    <mergeCell ref="T183:T184"/>
    <mergeCell ref="U183:U184"/>
    <mergeCell ref="B185:B186"/>
    <mergeCell ref="L185:L186"/>
    <mergeCell ref="M185:M186"/>
    <mergeCell ref="N185:N186"/>
    <mergeCell ref="O185:O186"/>
    <mergeCell ref="B183:B184"/>
    <mergeCell ref="L183:L184"/>
    <mergeCell ref="M183:M184"/>
    <mergeCell ref="N183:N184"/>
    <mergeCell ref="O183:O184"/>
    <mergeCell ref="P183:P184"/>
    <mergeCell ref="A191:U191"/>
    <mergeCell ref="B192:B193"/>
    <mergeCell ref="L192:L193"/>
    <mergeCell ref="M192:M193"/>
    <mergeCell ref="N192:N193"/>
    <mergeCell ref="O192:O193"/>
    <mergeCell ref="P192:P193"/>
    <mergeCell ref="Q192:Q193"/>
    <mergeCell ref="R192:R193"/>
    <mergeCell ref="S192:S193"/>
    <mergeCell ref="P189:P190"/>
    <mergeCell ref="Q189:Q190"/>
    <mergeCell ref="R189:R190"/>
    <mergeCell ref="S189:S190"/>
    <mergeCell ref="T189:T190"/>
    <mergeCell ref="U189:U190"/>
    <mergeCell ref="Q187:Q188"/>
    <mergeCell ref="R187:R188"/>
    <mergeCell ref="S187:S188"/>
    <mergeCell ref="T187:T188"/>
    <mergeCell ref="U187:U188"/>
    <mergeCell ref="B189:B190"/>
    <mergeCell ref="L189:L190"/>
    <mergeCell ref="M189:M190"/>
    <mergeCell ref="N189:N190"/>
    <mergeCell ref="O189:O190"/>
    <mergeCell ref="B187:B188"/>
    <mergeCell ref="L187:L188"/>
    <mergeCell ref="M187:M188"/>
    <mergeCell ref="N187:N188"/>
    <mergeCell ref="O187:O188"/>
    <mergeCell ref="P187:P188"/>
    <mergeCell ref="S194:S195"/>
    <mergeCell ref="T194:T195"/>
    <mergeCell ref="U194:U195"/>
    <mergeCell ref="B196:B197"/>
    <mergeCell ref="L196:L197"/>
    <mergeCell ref="M196:M197"/>
    <mergeCell ref="N196:N197"/>
    <mergeCell ref="O196:O197"/>
    <mergeCell ref="P196:P197"/>
    <mergeCell ref="Q196:Q197"/>
    <mergeCell ref="T192:T193"/>
    <mergeCell ref="U192:U193"/>
    <mergeCell ref="B194:B195"/>
    <mergeCell ref="L194:L195"/>
    <mergeCell ref="M194:M195"/>
    <mergeCell ref="N194:N195"/>
    <mergeCell ref="O194:O195"/>
    <mergeCell ref="P194:P195"/>
    <mergeCell ref="Q194:Q195"/>
    <mergeCell ref="R194:R195"/>
    <mergeCell ref="P200:P201"/>
    <mergeCell ref="Q200:Q201"/>
    <mergeCell ref="R200:R201"/>
    <mergeCell ref="S200:S201"/>
    <mergeCell ref="T200:T201"/>
    <mergeCell ref="U200:U201"/>
    <mergeCell ref="Q198:Q199"/>
    <mergeCell ref="R198:R199"/>
    <mergeCell ref="S198:S199"/>
    <mergeCell ref="T198:T199"/>
    <mergeCell ref="U198:U199"/>
    <mergeCell ref="B200:B201"/>
    <mergeCell ref="L200:L201"/>
    <mergeCell ref="M200:M201"/>
    <mergeCell ref="N200:N201"/>
    <mergeCell ref="O200:O201"/>
    <mergeCell ref="R196:R197"/>
    <mergeCell ref="S196:S197"/>
    <mergeCell ref="T196:T197"/>
    <mergeCell ref="U196:U197"/>
    <mergeCell ref="B198:B199"/>
    <mergeCell ref="L198:L199"/>
    <mergeCell ref="M198:M199"/>
    <mergeCell ref="N198:N199"/>
    <mergeCell ref="O198:O199"/>
    <mergeCell ref="P198:P199"/>
    <mergeCell ref="T203:T204"/>
    <mergeCell ref="U203:U204"/>
    <mergeCell ref="B205:B206"/>
    <mergeCell ref="L205:L206"/>
    <mergeCell ref="M205:M206"/>
    <mergeCell ref="N205:N206"/>
    <mergeCell ref="O205:O206"/>
    <mergeCell ref="P205:P206"/>
    <mergeCell ref="Q205:Q206"/>
    <mergeCell ref="R205:R206"/>
    <mergeCell ref="A202:U202"/>
    <mergeCell ref="B203:B204"/>
    <mergeCell ref="L203:L204"/>
    <mergeCell ref="M203:M204"/>
    <mergeCell ref="N203:N204"/>
    <mergeCell ref="O203:O204"/>
    <mergeCell ref="P203:P204"/>
    <mergeCell ref="Q203:Q204"/>
    <mergeCell ref="R203:R204"/>
    <mergeCell ref="S203:S204"/>
    <mergeCell ref="P210:P211"/>
    <mergeCell ref="Q210:Q211"/>
    <mergeCell ref="R210:R211"/>
    <mergeCell ref="S210:S211"/>
    <mergeCell ref="T210:T211"/>
    <mergeCell ref="U210:U211"/>
    <mergeCell ref="Q208:Q209"/>
    <mergeCell ref="R208:R209"/>
    <mergeCell ref="S208:S209"/>
    <mergeCell ref="T208:T209"/>
    <mergeCell ref="U208:U209"/>
    <mergeCell ref="B210:B211"/>
    <mergeCell ref="L210:L211"/>
    <mergeCell ref="M210:M211"/>
    <mergeCell ref="N210:N211"/>
    <mergeCell ref="O210:O211"/>
    <mergeCell ref="S205:S206"/>
    <mergeCell ref="T205:T206"/>
    <mergeCell ref="U205:U206"/>
    <mergeCell ref="A207:U207"/>
    <mergeCell ref="B208:B209"/>
    <mergeCell ref="L208:L209"/>
    <mergeCell ref="M208:M209"/>
    <mergeCell ref="N208:N209"/>
    <mergeCell ref="O208:O209"/>
    <mergeCell ref="P208:P209"/>
    <mergeCell ref="P214:P215"/>
    <mergeCell ref="Q214:Q215"/>
    <mergeCell ref="R214:R215"/>
    <mergeCell ref="S214:S215"/>
    <mergeCell ref="T214:T215"/>
    <mergeCell ref="U214:U215"/>
    <mergeCell ref="Q212:Q213"/>
    <mergeCell ref="R212:R213"/>
    <mergeCell ref="S212:S213"/>
    <mergeCell ref="T212:T213"/>
    <mergeCell ref="U212:U213"/>
    <mergeCell ref="B214:B215"/>
    <mergeCell ref="L214:L215"/>
    <mergeCell ref="M214:M215"/>
    <mergeCell ref="N214:N215"/>
    <mergeCell ref="O214:O215"/>
    <mergeCell ref="B212:B213"/>
    <mergeCell ref="L212:L213"/>
    <mergeCell ref="M212:M213"/>
    <mergeCell ref="N212:N213"/>
    <mergeCell ref="O212:O213"/>
    <mergeCell ref="P212:P213"/>
    <mergeCell ref="P219:P220"/>
    <mergeCell ref="Q219:Q220"/>
    <mergeCell ref="R219:R220"/>
    <mergeCell ref="S219:S220"/>
    <mergeCell ref="T219:T220"/>
    <mergeCell ref="U219:U220"/>
    <mergeCell ref="Q216:Q218"/>
    <mergeCell ref="R216:R218"/>
    <mergeCell ref="S216:S218"/>
    <mergeCell ref="T216:T218"/>
    <mergeCell ref="U216:U218"/>
    <mergeCell ref="B219:B220"/>
    <mergeCell ref="L219:L220"/>
    <mergeCell ref="M219:M220"/>
    <mergeCell ref="N219:N220"/>
    <mergeCell ref="O219:O220"/>
    <mergeCell ref="B216:B218"/>
    <mergeCell ref="L216:L218"/>
    <mergeCell ref="M216:M218"/>
    <mergeCell ref="N216:N218"/>
    <mergeCell ref="O216:O218"/>
    <mergeCell ref="P216:P218"/>
    <mergeCell ref="B229:E229"/>
    <mergeCell ref="P223:P225"/>
    <mergeCell ref="Q223:Q225"/>
    <mergeCell ref="R223:R225"/>
    <mergeCell ref="S223:S225"/>
    <mergeCell ref="T223:T225"/>
    <mergeCell ref="U223:U225"/>
    <mergeCell ref="Q221:Q222"/>
    <mergeCell ref="R221:R222"/>
    <mergeCell ref="S221:S222"/>
    <mergeCell ref="T221:T222"/>
    <mergeCell ref="U221:U222"/>
    <mergeCell ref="B223:B225"/>
    <mergeCell ref="L223:L225"/>
    <mergeCell ref="M223:M225"/>
    <mergeCell ref="N223:N225"/>
    <mergeCell ref="O223:O225"/>
    <mergeCell ref="B221:B222"/>
    <mergeCell ref="L221:L222"/>
    <mergeCell ref="M221:M222"/>
    <mergeCell ref="N221:N222"/>
    <mergeCell ref="O221:O222"/>
    <mergeCell ref="P221:P222"/>
  </mergeCells>
  <pageMargins left="0.39370078740157483" right="0" top="0.35433070866141736" bottom="0.35433070866141736" header="0.35433070866141736" footer="0.15748031496062992"/>
  <pageSetup paperSize="8" scale="4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shtayman_oy</dc:creator>
  <cp:lastModifiedBy>Якушева Жанна Александровна</cp:lastModifiedBy>
  <dcterms:created xsi:type="dcterms:W3CDTF">2014-08-26T11:07:04Z</dcterms:created>
  <dcterms:modified xsi:type="dcterms:W3CDTF">2014-09-01T05:24:56Z</dcterms:modified>
</cp:coreProperties>
</file>